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6610" windowHeight="16215"/>
  </bookViews>
  <sheets>
    <sheet name="الجدول الزمني اليومي" sheetId="4" r:id="rId1"/>
    <sheet name="مجدول الأحداث" sheetId="3" r:id="rId2"/>
    <sheet name="الفاصل الزمني" sheetId="2" r:id="rId3"/>
  </sheets>
  <definedNames>
    <definedName name="BigNum">9.99E+307</definedName>
    <definedName name="BigStr">REPT("z",255)</definedName>
    <definedName name="ColumnTitle2">مجدول_الأحداث[[#Headers],[التاريخ]]</definedName>
    <definedName name="ColumnTitle3">الوقت_1[[#Headers],[الوقت]]</definedName>
    <definedName name="DateVal">IFERROR('الجدول الزمني اليومي'!$F$2,"")</definedName>
    <definedName name="DayVal">'الجدول الزمني اليومي'!$C$17</definedName>
    <definedName name="EndTime">'الفاصل الزمني'!$C$8</definedName>
    <definedName name="Increment">TIME(0,MinuteInterval,0)</definedName>
    <definedName name="LookUpDateAndTime">مجدول_الأحداث[التاريخ]&amp;مجدول_الأحداث[الوقت]</definedName>
    <definedName name="MinuteInterval">--LEFT(MinuteText,2)</definedName>
    <definedName name="MinuteText">'الفاصل الزمني'!$C$6</definedName>
    <definedName name="MonthName">'الجدول الزمني اليومي'!$C$15</definedName>
    <definedName name="MonthNumber">IF(MonthName="",MONTH(TODAY()),MONTH(1&amp;LEFT(MonthName,10)))</definedName>
    <definedName name="ReportDay">IF(DayVal="",DAY(TODAY()),'الجدول الزمني اليومي'!$C$17)</definedName>
    <definedName name="ReportMonth">IF(MonthName="",TEXT(MONTH(TODAY()),"mmm"),MonthName)</definedName>
    <definedName name="ReportYear">IF(السنة="",YEAR(TODAY()),السنة)</definedName>
    <definedName name="ScheduleHighlight">'الجدول الزمني اليومي'!$B$26</definedName>
    <definedName name="Start_time">'الفاصل الزمني'!$C$4</definedName>
    <definedName name="TimesList">الوقت_1[الوقت]</definedName>
    <definedName name="Title1">'الجدول الزمني اليومي'!$E$2</definedName>
    <definedName name="السنة">'الجدول الزمني اليومي'!$C$13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4" l="1"/>
  <c r="E15" i="3" l="1"/>
  <c r="E14" i="3"/>
  <c r="E13" i="3"/>
  <c r="E12" i="3"/>
  <c r="E11" i="3"/>
  <c r="E10" i="3"/>
  <c r="E9" i="3"/>
  <c r="E8" i="3"/>
  <c r="E7" i="3"/>
  <c r="E6" i="3"/>
  <c r="E5" i="3"/>
  <c r="E4" i="3"/>
  <c r="E3" i="3"/>
  <c r="H3" i="4" l="1"/>
  <c r="B8" i="3"/>
  <c r="B7" i="4"/>
  <c r="B2" i="4"/>
  <c r="H34" i="4"/>
  <c r="H32" i="4"/>
  <c r="H31" i="4"/>
  <c r="H29" i="4"/>
  <c r="H27" i="4"/>
  <c r="H26" i="4"/>
  <c r="H24" i="4"/>
  <c r="H22" i="4"/>
  <c r="H21" i="4"/>
  <c r="H18" i="4"/>
  <c r="H16" i="4"/>
  <c r="H15" i="4"/>
  <c r="H12" i="4"/>
  <c r="H10" i="4"/>
  <c r="H9" i="4"/>
  <c r="H6" i="4"/>
  <c r="H4" i="4"/>
  <c r="E3" i="2"/>
  <c r="E4" i="2" s="1"/>
  <c r="E5" i="2" s="1"/>
  <c r="E6" i="2" s="1"/>
  <c r="E7" i="2" s="1"/>
  <c r="E8" i="2" s="1"/>
  <c r="E9" i="2" s="1"/>
  <c r="E10" i="2" s="1"/>
  <c r="E11" i="2" s="1"/>
  <c r="E12" i="2" s="1"/>
  <c r="E13" i="2" s="1"/>
  <c r="E14" i="2" s="1"/>
  <c r="E15" i="2" s="1"/>
  <c r="E16" i="2" s="1"/>
  <c r="E17" i="2" s="1"/>
  <c r="E18" i="2" l="1"/>
  <c r="E18" i="4"/>
  <c r="E7" i="4"/>
  <c r="E11" i="4"/>
  <c r="E15" i="4"/>
  <c r="E8" i="4"/>
  <c r="E12" i="4"/>
  <c r="E16" i="4"/>
  <c r="E5" i="4"/>
  <c r="E9" i="4"/>
  <c r="E13" i="4"/>
  <c r="E17" i="4"/>
  <c r="E6" i="4"/>
  <c r="E10" i="4"/>
  <c r="E14" i="4"/>
  <c r="E19" i="2" l="1"/>
  <c r="E19" i="4"/>
  <c r="E20" i="2" l="1"/>
  <c r="E20" i="4"/>
  <c r="E21" i="2" l="1"/>
  <c r="E21" i="4"/>
  <c r="E22" i="2" l="1"/>
  <c r="E22" i="4"/>
  <c r="E23" i="2" l="1"/>
  <c r="E23" i="4"/>
  <c r="E24" i="2" l="1"/>
  <c r="E24" i="4"/>
  <c r="E25" i="2" l="1"/>
  <c r="E25" i="4"/>
  <c r="E26" i="2" l="1"/>
  <c r="E26" i="4"/>
  <c r="E27" i="4" l="1"/>
  <c r="E27" i="2"/>
  <c r="E28" i="2" l="1"/>
  <c r="E28" i="4"/>
  <c r="E29" i="2" l="1"/>
  <c r="E29" i="4"/>
  <c r="E30" i="2" l="1"/>
  <c r="E30" i="4"/>
  <c r="H14" i="3"/>
  <c r="H15" i="3"/>
  <c r="E31" i="2" l="1"/>
  <c r="E31" i="4"/>
  <c r="E4" i="4"/>
  <c r="F11" i="4" l="1"/>
  <c r="F16" i="4"/>
  <c r="F18" i="4"/>
  <c r="F5" i="4"/>
  <c r="F13" i="4"/>
  <c r="F10" i="4"/>
  <c r="F17" i="4"/>
  <c r="F15" i="4"/>
  <c r="F7" i="4"/>
  <c r="F6" i="4"/>
  <c r="F12" i="4"/>
  <c r="F9" i="4"/>
  <c r="F14" i="4"/>
  <c r="F8" i="4"/>
  <c r="F19" i="4"/>
  <c r="F20" i="4"/>
  <c r="F21" i="4"/>
  <c r="F22" i="4"/>
  <c r="F23" i="4"/>
  <c r="F24" i="4"/>
  <c r="F25" i="4"/>
  <c r="F26" i="4"/>
  <c r="F27" i="4"/>
  <c r="F28" i="4"/>
  <c r="F29" i="4"/>
  <c r="F4" i="4"/>
  <c r="F30" i="4"/>
  <c r="F31" i="4"/>
  <c r="E32" i="2"/>
  <c r="E32" i="4"/>
  <c r="F32" i="4" s="1"/>
  <c r="B2" i="3"/>
  <c r="B6" i="3"/>
  <c r="H3" i="3"/>
  <c r="H4" i="3"/>
  <c r="H5" i="3"/>
  <c r="H6" i="3"/>
  <c r="H7" i="3"/>
  <c r="H8" i="3"/>
  <c r="H9" i="3"/>
  <c r="H10" i="3"/>
  <c r="H11" i="3"/>
  <c r="H12" i="3"/>
  <c r="H13" i="3"/>
  <c r="J33" i="4" l="1"/>
  <c r="J35" i="4"/>
  <c r="J32" i="4"/>
  <c r="J34" i="4"/>
  <c r="I32" i="4"/>
  <c r="I34" i="4"/>
  <c r="I35" i="4"/>
  <c r="I33" i="4"/>
  <c r="J29" i="4"/>
  <c r="J30" i="4"/>
  <c r="J27" i="4"/>
  <c r="J28" i="4"/>
  <c r="I28" i="4"/>
  <c r="I27" i="4"/>
  <c r="I29" i="4"/>
  <c r="I30" i="4"/>
  <c r="J25" i="4"/>
  <c r="J23" i="4"/>
  <c r="J24" i="4"/>
  <c r="J22" i="4"/>
  <c r="I22" i="4"/>
  <c r="I23" i="4"/>
  <c r="I24" i="4"/>
  <c r="I25" i="4"/>
  <c r="J16" i="4"/>
  <c r="J20" i="4"/>
  <c r="J19" i="4"/>
  <c r="J17" i="4"/>
  <c r="J18" i="4"/>
  <c r="I18" i="4"/>
  <c r="I20" i="4"/>
  <c r="I17" i="4"/>
  <c r="I19" i="4"/>
  <c r="I16" i="4"/>
  <c r="J12" i="4"/>
  <c r="J11" i="4"/>
  <c r="J13" i="4"/>
  <c r="J14" i="4"/>
  <c r="J10" i="4"/>
  <c r="I13" i="4"/>
  <c r="I11" i="4"/>
  <c r="I10" i="4"/>
  <c r="I12" i="4"/>
  <c r="I14" i="4"/>
  <c r="J6" i="4"/>
  <c r="J5" i="4"/>
  <c r="J4" i="4"/>
  <c r="J8" i="4"/>
  <c r="J7" i="4"/>
  <c r="I4" i="4"/>
  <c r="I6" i="4"/>
  <c r="I7" i="4"/>
  <c r="I8" i="4"/>
  <c r="I5" i="4"/>
  <c r="E33" i="2"/>
  <c r="E33" i="4"/>
  <c r="F33" i="4" s="1"/>
  <c r="J9" i="4"/>
  <c r="J31" i="4"/>
  <c r="J26" i="4"/>
  <c r="J21" i="4"/>
  <c r="I31" i="4"/>
  <c r="I21" i="4"/>
  <c r="I9" i="4"/>
  <c r="J3" i="4"/>
  <c r="I3" i="4"/>
  <c r="I26" i="4"/>
  <c r="I15" i="4"/>
  <c r="J15" i="4"/>
  <c r="E34" i="2" l="1"/>
  <c r="E34" i="4"/>
  <c r="F34" i="4" s="1"/>
  <c r="E35" i="2" l="1"/>
  <c r="E35" i="4"/>
  <c r="F35" i="4" s="1"/>
  <c r="E36" i="4" l="1"/>
  <c r="F36" i="4" s="1"/>
  <c r="E36" i="2"/>
  <c r="E37" i="2" l="1"/>
  <c r="E37" i="4"/>
  <c r="F37" i="4" s="1"/>
  <c r="E38" i="4" l="1"/>
  <c r="F38" i="4" s="1"/>
  <c r="E38" i="2"/>
  <c r="E39" i="4" l="1"/>
  <c r="F39" i="4" s="1"/>
  <c r="E39" i="2"/>
  <c r="E40" i="4" l="1"/>
  <c r="F40" i="4" s="1"/>
  <c r="E40" i="2"/>
  <c r="E41" i="4" l="1"/>
  <c r="F41" i="4" s="1"/>
  <c r="E41" i="2"/>
  <c r="E42" i="4" l="1"/>
  <c r="F42" i="4" s="1"/>
  <c r="E42" i="2"/>
  <c r="E43" i="4" l="1"/>
  <c r="F43" i="4" s="1"/>
  <c r="E43" i="2"/>
  <c r="E44" i="4" l="1"/>
  <c r="F44" i="4" s="1"/>
  <c r="E44" i="2"/>
  <c r="E45" i="4" l="1"/>
  <c r="F45" i="4" s="1"/>
  <c r="E45" i="2"/>
  <c r="E46" i="4" l="1"/>
  <c r="F46" i="4" s="1"/>
  <c r="E46" i="2"/>
  <c r="E47" i="4" l="1"/>
  <c r="F47" i="4" s="1"/>
  <c r="E47" i="2"/>
  <c r="E48" i="4" l="1"/>
  <c r="F48" i="4" s="1"/>
  <c r="E48" i="2"/>
  <c r="E49" i="4" l="1"/>
  <c r="F49" i="4" s="1"/>
  <c r="E49" i="2"/>
  <c r="E50" i="4" l="1"/>
  <c r="F50" i="4" s="1"/>
  <c r="E50" i="2"/>
  <c r="E51" i="2" l="1"/>
  <c r="E51" i="4"/>
  <c r="F51" i="4" s="1"/>
  <c r="E52" i="4" l="1"/>
  <c r="F52" i="4" s="1"/>
  <c r="E52" i="2"/>
  <c r="E53" i="4" l="1"/>
  <c r="F53" i="4" s="1"/>
  <c r="E53" i="2"/>
  <c r="E54" i="4" l="1"/>
  <c r="F54" i="4" s="1"/>
  <c r="E54" i="2"/>
  <c r="E55" i="4" l="1"/>
  <c r="F55" i="4" s="1"/>
  <c r="E55" i="2"/>
  <c r="E56" i="4" l="1"/>
  <c r="F56" i="4" s="1"/>
  <c r="E56" i="2"/>
  <c r="E57" i="4" l="1"/>
  <c r="F57" i="4" s="1"/>
  <c r="E57" i="2"/>
  <c r="E58" i="4" l="1"/>
  <c r="F58" i="4" s="1"/>
  <c r="E58" i="2"/>
  <c r="E59" i="4" l="1"/>
  <c r="F59" i="4" s="1"/>
  <c r="E59" i="2"/>
  <c r="E60" i="4" l="1"/>
  <c r="F60" i="4" s="1"/>
  <c r="E60" i="2"/>
  <c r="E61" i="2" l="1"/>
  <c r="E61" i="4"/>
  <c r="F61" i="4" s="1"/>
  <c r="E62" i="2" l="1"/>
  <c r="E62" i="4"/>
  <c r="F62" i="4" s="1"/>
  <c r="E63" i="4" l="1"/>
  <c r="F63" i="4" s="1"/>
  <c r="E63" i="2"/>
  <c r="E64" i="4" l="1"/>
  <c r="F64" i="4" s="1"/>
  <c r="E64" i="2"/>
  <c r="E65" i="4" l="1"/>
  <c r="F65" i="4" s="1"/>
  <c r="E65" i="2"/>
  <c r="E66" i="4" l="1"/>
  <c r="F66" i="4" s="1"/>
  <c r="E66" i="2"/>
  <c r="E67" i="4" l="1"/>
  <c r="F67" i="4" s="1"/>
  <c r="E67" i="2"/>
  <c r="E68" i="2" l="1"/>
  <c r="E68" i="4"/>
  <c r="F68" i="4" s="1"/>
  <c r="E69" i="4" l="1"/>
  <c r="F69" i="4" s="1"/>
  <c r="E69" i="2"/>
  <c r="E70" i="4" l="1"/>
  <c r="F70" i="4" s="1"/>
  <c r="E70" i="2"/>
  <c r="E71" i="2" l="1"/>
  <c r="E71" i="4"/>
  <c r="F71" i="4" s="1"/>
  <c r="E72" i="4" l="1"/>
  <c r="F72" i="4" s="1"/>
  <c r="E72" i="2"/>
  <c r="E73" i="4" l="1"/>
  <c r="F73" i="4" s="1"/>
  <c r="E73" i="2"/>
  <c r="E74" i="4" l="1"/>
  <c r="F74" i="4" s="1"/>
  <c r="E74" i="2"/>
  <c r="E75" i="4" l="1"/>
  <c r="F75" i="4" s="1"/>
  <c r="E75" i="2"/>
  <c r="E76" i="4" s="1"/>
  <c r="F76" i="4" s="1"/>
</calcChain>
</file>

<file path=xl/sharedStrings.xml><?xml version="1.0" encoding="utf-8"?>
<sst xmlns="http://schemas.openxmlformats.org/spreadsheetml/2006/main" count="47" uniqueCount="36">
  <si>
    <t>الجدول الزمني اليومي</t>
  </si>
  <si>
    <t>عرض الجدول</t>
  </si>
  <si>
    <t>السنة</t>
  </si>
  <si>
    <t>الشهر</t>
  </si>
  <si>
    <t>اليوم</t>
  </si>
  <si>
    <t>تحرير الجدول</t>
  </si>
  <si>
    <t>حدد لتحرير الفواصل الزمنية</t>
  </si>
  <si>
    <t>حدد لإضافة حدث جديد</t>
  </si>
  <si>
    <t>مميز في الجدول:</t>
  </si>
  <si>
    <t>استراحة</t>
  </si>
  <si>
    <t>الوقت</t>
  </si>
  <si>
    <t>الوصف</t>
  </si>
  <si>
    <t>إلقاء نظرة سريعة على الأسبوع</t>
  </si>
  <si>
    <t>ملاحظات / قائمة المهام</t>
  </si>
  <si>
    <t>استلام الملابس من المغسلة</t>
  </si>
  <si>
    <t>الاتصال بشركة الكبلات</t>
  </si>
  <si>
    <t>مجدول الأحداث</t>
  </si>
  <si>
    <t>حدد لعرض الجدول اليومي</t>
  </si>
  <si>
    <t>التاريخ</t>
  </si>
  <si>
    <t>الاستيقاظ</t>
  </si>
  <si>
    <t>الاستحمام</t>
  </si>
  <si>
    <t>المغادرة للعمل</t>
  </si>
  <si>
    <t>بدء الوردية</t>
  </si>
  <si>
    <t>الغداء</t>
  </si>
  <si>
    <t>العودة إلى العمل</t>
  </si>
  <si>
    <t>الاتصال بالشركة</t>
  </si>
  <si>
    <t>العودة إلى المنزل</t>
  </si>
  <si>
    <t>تدريب كرة القدم</t>
  </si>
  <si>
    <t>الإفطار</t>
  </si>
  <si>
    <t>قيمة فريدة (محسوبة)</t>
  </si>
  <si>
    <t>الفاصل الزمني</t>
  </si>
  <si>
    <t>تحرير الجدول الزمني</t>
  </si>
  <si>
    <t>وقت البدء</t>
  </si>
  <si>
    <t>الفاصل الزمني:</t>
  </si>
  <si>
    <t>وقت الانتهاء</t>
  </si>
  <si>
    <t>15 دقيقة</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</si>
</sst>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ر.س.‏&quot;\ * #,##0_-;_-&quot;ر.س.‏&quot;\ * #,##0\-;_-&quot;ر.س.‏&quot;\ * &quot;-&quot;_-;_-@_-"/>
    <numFmt numFmtId="165" formatCode="_-&quot;ر.س.‏&quot;\ * #,##0.00_-;_-&quot;ر.س.‏&quot;\ * #,##0.00\-;_-&quot;ر.س.‏&quot;\ * &quot;-&quot;??_-;_-@_-"/>
    <numFmt numFmtId="166" formatCode="_(* #,##0_);_(* \(#,##0\);_(* &quot;-&quot;_);_(@_)"/>
    <numFmt numFmtId="167" formatCode="_(* #,##0.00_);_(* \(#,##0.00\);_(* &quot;-&quot;??_);_(@_)"/>
    <numFmt numFmtId="168" formatCode="[$-1000000]h:mm:ss;@"/>
  </numFmts>
  <fonts count="34" x14ac:knownFonts="1">
    <font>
      <sz val="11"/>
      <color theme="1"/>
      <name val="Tahoma"/>
      <family val="2"/>
    </font>
    <font>
      <sz val="11"/>
      <color theme="1"/>
      <name val="Tahoma"/>
      <family val="2"/>
    </font>
    <font>
      <sz val="11"/>
      <color theme="0"/>
      <name val="Tahoma"/>
      <family val="2"/>
    </font>
    <font>
      <sz val="11"/>
      <color rgb="FF9C0006"/>
      <name val="Tahoma"/>
      <family val="2"/>
    </font>
    <font>
      <sz val="11"/>
      <color theme="3"/>
      <name val="Tahoma"/>
      <family val="2"/>
    </font>
    <font>
      <sz val="11"/>
      <color theme="4"/>
      <name val="Tahoma"/>
      <family val="2"/>
    </font>
    <font>
      <b/>
      <sz val="11"/>
      <color rgb="FFFA7D00"/>
      <name val="Tahoma"/>
      <family val="2"/>
    </font>
    <font>
      <b/>
      <sz val="11"/>
      <color theme="0"/>
      <name val="Tahoma"/>
      <family val="2"/>
    </font>
    <font>
      <b/>
      <sz val="90"/>
      <color theme="4"/>
      <name val="Tahoma"/>
      <family val="2"/>
    </font>
    <font>
      <b/>
      <sz val="26"/>
      <color theme="0"/>
      <name val="Tahoma"/>
      <family val="2"/>
    </font>
    <font>
      <b/>
      <sz val="12"/>
      <color theme="0"/>
      <name val="Tahoma"/>
      <family val="2"/>
    </font>
    <font>
      <sz val="12"/>
      <color theme="1"/>
      <name val="Tahoma"/>
      <family val="2"/>
    </font>
    <font>
      <i/>
      <sz val="11"/>
      <color rgb="FF7F7F7F"/>
      <name val="Tahoma"/>
      <family val="2"/>
    </font>
    <font>
      <b/>
      <sz val="12"/>
      <color theme="3"/>
      <name val="Tahoma"/>
      <family val="2"/>
    </font>
    <font>
      <u/>
      <sz val="11"/>
      <color theme="11"/>
      <name val="Tahoma"/>
      <family val="2"/>
    </font>
    <font>
      <sz val="11"/>
      <color rgb="FF006100"/>
      <name val="Tahoma"/>
      <family val="2"/>
    </font>
    <font>
      <b/>
      <sz val="34"/>
      <color theme="3"/>
      <name val="Tahoma"/>
      <family val="2"/>
    </font>
    <font>
      <b/>
      <sz val="16"/>
      <color theme="0"/>
      <name val="Tahoma"/>
      <family val="2"/>
    </font>
    <font>
      <b/>
      <sz val="11"/>
      <color theme="3"/>
      <name val="Tahoma"/>
      <family val="2"/>
    </font>
    <font>
      <b/>
      <sz val="11"/>
      <color theme="1"/>
      <name val="Tahoma"/>
      <family val="2"/>
    </font>
    <font>
      <u/>
      <sz val="11"/>
      <color theme="0"/>
      <name val="Tahoma"/>
      <family val="2"/>
    </font>
    <font>
      <sz val="11"/>
      <color rgb="FF3F3F76"/>
      <name val="Tahoma"/>
      <family val="2"/>
    </font>
    <font>
      <sz val="11"/>
      <color rgb="FFFA7D00"/>
      <name val="Tahoma"/>
      <family val="2"/>
    </font>
    <font>
      <sz val="11"/>
      <color rgb="FF9C5700"/>
      <name val="Tahoma"/>
      <family val="2"/>
    </font>
    <font>
      <b/>
      <sz val="11"/>
      <color rgb="FF3F3F3F"/>
      <name val="Tahoma"/>
      <family val="2"/>
    </font>
    <font>
      <sz val="11"/>
      <color theme="2" tint="0.59996337778862885"/>
      <name val="Tahoma"/>
      <family val="2"/>
    </font>
    <font>
      <b/>
      <sz val="18"/>
      <color theme="3"/>
      <name val="Tahoma"/>
      <family val="2"/>
    </font>
    <font>
      <sz val="11"/>
      <name val="Tahoma"/>
      <family val="2"/>
    </font>
    <font>
      <sz val="11"/>
      <color rgb="FFFF0000"/>
      <name val="Tahoma"/>
      <family val="2"/>
    </font>
    <font>
      <sz val="9"/>
      <name val="Tahoma"/>
      <family val="2"/>
    </font>
    <font>
      <sz val="11"/>
      <color theme="4" tint="-0.249977111117893"/>
      <name val="Tahoma"/>
      <family val="2"/>
    </font>
    <font>
      <b/>
      <sz val="22"/>
      <color theme="4" tint="-0.249977111117893"/>
      <name val="Tahoma"/>
      <family val="2"/>
    </font>
    <font>
      <b/>
      <sz val="22"/>
      <color theme="4"/>
      <name val="Tahoma"/>
      <family val="2"/>
    </font>
    <font>
      <u/>
      <sz val="20"/>
      <color rgb="FFFF0000"/>
      <name val="Tahoma"/>
      <family val="2"/>
    </font>
  </fonts>
  <fills count="40">
    <fill>
      <patternFill patternType="none"/>
    </fill>
    <fill>
      <patternFill patternType="gray125"/>
    </fill>
    <fill>
      <patternFill patternType="solid">
        <fgColor theme="3"/>
        <bgColor indexed="64"/>
      </patternFill>
    </fill>
    <fill>
      <patternFill patternType="solid">
        <fgColor theme="2" tint="0.59999389629810485"/>
        <bgColor indexed="64"/>
      </patternFill>
    </fill>
    <fill>
      <patternFill patternType="solid">
        <fgColor indexed="65"/>
        <bgColor theme="2" tint="0.59996337778862885"/>
      </patternFill>
    </fill>
    <fill>
      <patternFill patternType="solid">
        <fgColor indexed="65"/>
        <bgColor indexed="64"/>
      </patternFill>
    </fill>
    <fill>
      <patternFill patternType="solid">
        <fgColor theme="0"/>
        <bgColor indexed="64"/>
      </patternFill>
    </fill>
    <fill>
      <patternFill patternType="solid">
        <fgColor theme="1"/>
        <bgColor indexed="64"/>
      </patternFill>
    </fill>
    <fill>
      <patternFill patternType="solid">
        <fgColor rgb="FFFFFFCC"/>
      </patternFill>
    </fill>
    <fill>
      <patternFill patternType="gray125">
        <fgColor theme="2" tint="0.59996337778862885"/>
        <bgColor auto="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right/>
      <top/>
      <bottom style="thick">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bottom style="thin">
        <color theme="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right style="thin">
        <color theme="3"/>
      </right>
      <top style="thin">
        <color indexed="64"/>
      </top>
      <bottom/>
      <diagonal/>
    </border>
    <border>
      <left/>
      <right/>
      <top/>
      <bottom style="hair">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hair">
        <color theme="0" tint="-0.34998626667073579"/>
      </top>
      <bottom/>
      <diagonal/>
    </border>
    <border>
      <left/>
      <right style="thin">
        <color theme="3"/>
      </right>
      <top/>
      <bottom style="thin">
        <color indexed="64"/>
      </bottom>
      <diagonal/>
    </border>
    <border>
      <left/>
      <right/>
      <top/>
      <bottom style="thin">
        <color theme="3"/>
      </bottom>
      <diagonal/>
    </border>
  </borders>
  <cellStyleXfs count="72">
    <xf numFmtId="0" fontId="0" fillId="0" borderId="0">
      <alignment vertical="center" readingOrder="2"/>
    </xf>
    <xf numFmtId="0" fontId="26" fillId="0" borderId="0" applyNumberFormat="0" applyFill="0" applyBorder="0" applyAlignment="0" applyProtection="0">
      <alignment readingOrder="2"/>
    </xf>
    <xf numFmtId="0" fontId="16" fillId="0" borderId="0" applyNumberFormat="0" applyFill="0" applyBorder="0" applyAlignment="0" applyProtection="0"/>
    <xf numFmtId="0" fontId="17" fillId="7" borderId="0" applyNumberFormat="0" applyAlignment="0" applyProtection="0"/>
    <xf numFmtId="0" fontId="10" fillId="7" borderId="0" applyNumberFormat="0" applyBorder="0" applyAlignment="0" applyProtection="0">
      <alignment readingOrder="2"/>
    </xf>
    <xf numFmtId="167" fontId="1" fillId="0" borderId="0" applyFill="0" applyBorder="0" applyAlignment="0" applyProtection="0"/>
    <xf numFmtId="166" fontId="1" fillId="0" borderId="0" applyFill="0" applyBorder="0" applyAlignment="0" applyProtection="0"/>
    <xf numFmtId="165"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 fillId="8" borderId="10" applyNumberFormat="0" applyAlignment="0" applyProtection="0"/>
    <xf numFmtId="168" fontId="1" fillId="0" borderId="0" applyFill="0">
      <alignment horizontal="right" indent="1" readingOrder="2"/>
    </xf>
    <xf numFmtId="0" fontId="16" fillId="0" borderId="0">
      <alignment horizontal="center" vertical="top" readingOrder="2"/>
    </xf>
    <xf numFmtId="0" fontId="8" fillId="0" borderId="0">
      <alignment horizontal="center" vertical="center" readingOrder="2"/>
    </xf>
    <xf numFmtId="14" fontId="1" fillId="0" borderId="0">
      <alignment horizontal="left" vertical="center" indent="1"/>
    </xf>
    <xf numFmtId="0" fontId="1" fillId="0" borderId="0">
      <alignment horizontal="left" vertical="center" indent="1"/>
    </xf>
    <xf numFmtId="0" fontId="13" fillId="2" borderId="0">
      <alignment vertical="center"/>
    </xf>
    <xf numFmtId="0" fontId="4" fillId="5" borderId="1" applyNumberFormat="0" applyFont="0">
      <alignment horizontal="left" vertical="center"/>
    </xf>
    <xf numFmtId="0" fontId="19" fillId="0" borderId="0">
      <alignment horizontal="left" indent="3"/>
    </xf>
    <xf numFmtId="0" fontId="19" fillId="6" borderId="11">
      <alignment horizontal="left" vertical="center" indent="1" readingOrder="2"/>
    </xf>
    <xf numFmtId="0" fontId="5" fillId="4" borderId="12">
      <alignment horizontal="center" vertical="center" wrapText="1"/>
      <protection locked="0"/>
    </xf>
    <xf numFmtId="0" fontId="4" fillId="4" borderId="13" applyNumberFormat="0" applyFont="0" applyAlignment="0">
      <alignment horizontal="right" vertical="center" wrapText="1"/>
      <protection locked="0"/>
    </xf>
    <xf numFmtId="0" fontId="10" fillId="2" borderId="7">
      <alignment horizontal="center" vertical="center" readingOrder="2"/>
    </xf>
    <xf numFmtId="0" fontId="9" fillId="2" borderId="0">
      <alignment horizontal="center" vertical="center" readingOrder="2"/>
    </xf>
    <xf numFmtId="0" fontId="8" fillId="2" borderId="0">
      <alignment horizontal="center" vertical="center" readingOrder="2"/>
    </xf>
    <xf numFmtId="0" fontId="11" fillId="0" borderId="0">
      <alignment horizontal="left" vertical="center" wrapText="1" indent="5"/>
    </xf>
    <xf numFmtId="0" fontId="27" fillId="4" borderId="14" applyNumberFormat="0" applyFill="0" applyAlignment="0">
      <alignment horizontal="center" vertical="center" wrapText="1"/>
      <protection locked="0"/>
    </xf>
    <xf numFmtId="0" fontId="18" fillId="3" borderId="2">
      <alignment horizontal="left" indent="1"/>
    </xf>
    <xf numFmtId="14" fontId="25" fillId="3" borderId="3">
      <alignment vertical="center"/>
    </xf>
    <xf numFmtId="0" fontId="4" fillId="5" borderId="15">
      <alignment horizontal="left" vertical="center"/>
    </xf>
    <xf numFmtId="0" fontId="4" fillId="5" borderId="6">
      <alignment horizontal="left" vertical="center"/>
    </xf>
    <xf numFmtId="0" fontId="5" fillId="0" borderId="16">
      <alignment horizontal="center" vertical="center" wrapText="1" readingOrder="2"/>
    </xf>
    <xf numFmtId="0" fontId="5" fillId="0" borderId="16">
      <alignment vertical="center"/>
    </xf>
    <xf numFmtId="0" fontId="20" fillId="0" borderId="0" applyNumberFormat="0" applyFill="0" applyBorder="0" applyAlignment="0" applyProtection="0">
      <alignment vertical="center"/>
    </xf>
    <xf numFmtId="0" fontId="20" fillId="0" borderId="0" applyFill="0" applyBorder="0" applyAlignment="0" applyProtection="0">
      <alignment vertical="center"/>
    </xf>
    <xf numFmtId="0" fontId="14" fillId="0" borderId="0" applyNumberFormat="0" applyFill="0" applyBorder="0" applyAlignment="0" applyProtection="0">
      <alignment vertical="center" readingOrder="2"/>
    </xf>
    <xf numFmtId="0" fontId="18" fillId="0" borderId="0" applyNumberFormat="0" applyFill="0" applyBorder="0" applyAlignment="0" applyProtection="0"/>
    <xf numFmtId="0" fontId="15" fillId="10" borderId="0" applyNumberFormat="0" applyBorder="0" applyAlignment="0" applyProtection="0"/>
    <xf numFmtId="0" fontId="3" fillId="11" borderId="0" applyNumberFormat="0" applyBorder="0" applyAlignment="0" applyProtection="0"/>
    <xf numFmtId="0" fontId="23" fillId="12" borderId="0" applyNumberFormat="0" applyBorder="0" applyAlignment="0" applyProtection="0"/>
    <xf numFmtId="0" fontId="21" fillId="13" borderId="17" applyNumberFormat="0" applyAlignment="0" applyProtection="0"/>
    <xf numFmtId="0" fontId="24" fillId="14" borderId="18" applyNumberFormat="0" applyAlignment="0" applyProtection="0"/>
    <xf numFmtId="0" fontId="6" fillId="14" borderId="17" applyNumberFormat="0" applyAlignment="0" applyProtection="0"/>
    <xf numFmtId="0" fontId="22" fillId="0" borderId="19" applyNumberFormat="0" applyFill="0" applyAlignment="0" applyProtection="0"/>
    <xf numFmtId="0" fontId="7" fillId="15" borderId="20" applyNumberFormat="0" applyAlignment="0" applyProtection="0"/>
    <xf numFmtId="0" fontId="28" fillId="0" borderId="0" applyNumberFormat="0" applyFill="0" applyBorder="0" applyAlignment="0" applyProtection="0"/>
    <xf numFmtId="0" fontId="12" fillId="0" borderId="0" applyNumberFormat="0" applyFill="0" applyBorder="0" applyAlignment="0" applyProtection="0"/>
    <xf numFmtId="0" fontId="19" fillId="0" borderId="21" applyNumberFormat="0" applyFill="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56">
    <xf numFmtId="0" fontId="0" fillId="0" borderId="0" xfId="0">
      <alignment vertical="center" readingOrder="2"/>
    </xf>
    <xf numFmtId="0" fontId="0" fillId="0" borderId="0" xfId="0" applyAlignment="1">
      <alignment horizontal="right" vertical="center" readingOrder="2"/>
    </xf>
    <xf numFmtId="0" fontId="13" fillId="2" borderId="0" xfId="16" applyAlignment="1">
      <alignment horizontal="right" vertical="center" readingOrder="2"/>
    </xf>
    <xf numFmtId="0" fontId="17" fillId="7" borderId="0" xfId="3" applyAlignment="1" applyProtection="1">
      <alignment horizontal="right" vertical="center" indent="10" readingOrder="2"/>
      <protection locked="0"/>
    </xf>
    <xf numFmtId="0" fontId="17" fillId="7" borderId="0" xfId="3" applyAlignment="1" applyProtection="1">
      <alignment horizontal="right" vertical="center" indent="6" readingOrder="2"/>
      <protection locked="0"/>
    </xf>
    <xf numFmtId="0" fontId="18" fillId="3" borderId="2" xfId="27" applyAlignment="1">
      <alignment horizontal="right" indent="1" readingOrder="2"/>
    </xf>
    <xf numFmtId="0" fontId="5" fillId="4" borderId="12" xfId="20" applyAlignment="1">
      <alignment horizontal="center" vertical="center" wrapText="1" readingOrder="2"/>
      <protection locked="0"/>
    </xf>
    <xf numFmtId="0" fontId="5" fillId="0" borderId="16" xfId="32" applyAlignment="1">
      <alignment horizontal="right" vertical="center" readingOrder="2"/>
    </xf>
    <xf numFmtId="0" fontId="0" fillId="3" borderId="3" xfId="0" applyFill="1" applyBorder="1" applyAlignment="1">
      <alignment horizontal="right" vertical="center" readingOrder="2"/>
    </xf>
    <xf numFmtId="0" fontId="0" fillId="3" borderId="5" xfId="0" applyFill="1" applyBorder="1" applyAlignment="1">
      <alignment horizontal="right" vertical="center" readingOrder="2"/>
    </xf>
    <xf numFmtId="0" fontId="19" fillId="0" borderId="0" xfId="18" applyAlignment="1">
      <alignment horizontal="right" indent="3" readingOrder="2"/>
    </xf>
    <xf numFmtId="0" fontId="0" fillId="0" borderId="0" xfId="0" applyAlignment="1">
      <alignment horizontal="right" vertical="center" indent="2" readingOrder="2"/>
    </xf>
    <xf numFmtId="0" fontId="20" fillId="0" borderId="0" xfId="33" applyAlignment="1">
      <alignment horizontal="right" vertical="center" readingOrder="2"/>
    </xf>
    <xf numFmtId="0" fontId="0" fillId="0" borderId="0" xfId="0" applyAlignment="1">
      <alignment horizontal="right" readingOrder="2"/>
    </xf>
    <xf numFmtId="0" fontId="0" fillId="0" borderId="0" xfId="0" applyAlignment="1">
      <alignment horizontal="right" wrapText="1" readingOrder="2"/>
    </xf>
    <xf numFmtId="0" fontId="1" fillId="0" borderId="0" xfId="15" applyAlignment="1">
      <alignment horizontal="right" vertical="center" indent="1" readingOrder="2"/>
    </xf>
    <xf numFmtId="0" fontId="26" fillId="0" borderId="0" xfId="1" applyFill="1" applyAlignment="1">
      <alignment horizontal="right" vertical="center" readingOrder="2"/>
    </xf>
    <xf numFmtId="14" fontId="17" fillId="7" borderId="0" xfId="3" applyNumberFormat="1" applyAlignment="1" applyProtection="1">
      <alignment horizontal="right" vertical="center" readingOrder="2"/>
    </xf>
    <xf numFmtId="0" fontId="29" fillId="9" borderId="0" xfId="0" applyFont="1" applyFill="1" applyAlignment="1" applyProtection="1">
      <alignment horizontal="right" readingOrder="2"/>
      <protection locked="0"/>
    </xf>
    <xf numFmtId="0" fontId="29" fillId="9" borderId="0" xfId="0" applyFont="1" applyFill="1" applyAlignment="1" applyProtection="1">
      <alignment horizontal="right" vertical="center" readingOrder="2"/>
      <protection locked="0"/>
    </xf>
    <xf numFmtId="14" fontId="25" fillId="3" borderId="3" xfId="0" applyNumberFormat="1" applyFont="1" applyFill="1" applyBorder="1" applyAlignment="1">
      <alignment horizontal="right" vertical="center" readingOrder="2"/>
    </xf>
    <xf numFmtId="0" fontId="4" fillId="5" borderId="1" xfId="17" applyFont="1" applyAlignment="1">
      <alignment horizontal="right" vertical="center" readingOrder="2"/>
    </xf>
    <xf numFmtId="14" fontId="1" fillId="0" borderId="0" xfId="14" applyAlignment="1">
      <alignment horizontal="right" vertical="center" indent="1" readingOrder="2"/>
    </xf>
    <xf numFmtId="0" fontId="11" fillId="0" borderId="0" xfId="25" applyAlignment="1">
      <alignment horizontal="right" vertical="center" wrapText="1" indent="3" readingOrder="2"/>
    </xf>
    <xf numFmtId="168" fontId="1" fillId="0" borderId="0" xfId="11">
      <alignment horizontal="right" indent="1" readingOrder="2"/>
    </xf>
    <xf numFmtId="168" fontId="1" fillId="5" borderId="1" xfId="17" applyNumberFormat="1" applyFont="1" applyAlignment="1">
      <alignment horizontal="right" vertical="center" readingOrder="2"/>
    </xf>
    <xf numFmtId="168" fontId="1" fillId="0" borderId="0" xfId="11" applyFill="1">
      <alignment horizontal="right" indent="1" readingOrder="2"/>
    </xf>
    <xf numFmtId="0" fontId="4" fillId="5" borderId="15" xfId="29" applyAlignment="1">
      <alignment horizontal="right" vertical="center" readingOrder="2"/>
    </xf>
    <xf numFmtId="0" fontId="4" fillId="5" borderId="4" xfId="29" applyBorder="1" applyAlignment="1">
      <alignment horizontal="right" vertical="center" readingOrder="2"/>
    </xf>
    <xf numFmtId="0" fontId="4" fillId="5" borderId="23" xfId="29" applyBorder="1" applyAlignment="1">
      <alignment horizontal="right" vertical="center" readingOrder="2"/>
    </xf>
    <xf numFmtId="0" fontId="4" fillId="5" borderId="6" xfId="29" applyBorder="1" applyAlignment="1">
      <alignment horizontal="right" vertical="center" readingOrder="2"/>
    </xf>
    <xf numFmtId="168" fontId="27" fillId="5" borderId="14" xfId="26" applyNumberFormat="1" applyFill="1" applyAlignment="1">
      <alignment horizontal="right" indent="1" readingOrder="2"/>
      <protection locked="0"/>
    </xf>
    <xf numFmtId="168" fontId="27" fillId="5" borderId="0" xfId="26" applyNumberFormat="1" applyFill="1" applyBorder="1" applyAlignment="1">
      <alignment horizontal="right" indent="1" readingOrder="2"/>
      <protection locked="0"/>
    </xf>
    <xf numFmtId="168" fontId="27" fillId="5" borderId="13" xfId="26" applyNumberFormat="1" applyFill="1" applyBorder="1" applyAlignment="1">
      <alignment horizontal="right" indent="1" readingOrder="2"/>
      <protection locked="0"/>
    </xf>
    <xf numFmtId="168" fontId="27" fillId="5" borderId="24" xfId="26" applyNumberFormat="1" applyFill="1" applyBorder="1" applyAlignment="1">
      <alignment horizontal="right" indent="1" readingOrder="2"/>
      <protection locked="0"/>
    </xf>
    <xf numFmtId="0" fontId="5" fillId="0" borderId="22" xfId="31" applyBorder="1">
      <alignment horizontal="center" vertical="center" wrapText="1" readingOrder="2"/>
    </xf>
    <xf numFmtId="0" fontId="5" fillId="0" borderId="0" xfId="31" applyBorder="1">
      <alignment horizontal="center" vertical="center" wrapText="1" readingOrder="2"/>
    </xf>
    <xf numFmtId="0" fontId="5" fillId="0" borderId="16" xfId="31">
      <alignment horizontal="center" vertical="center" wrapText="1" readingOrder="2"/>
    </xf>
    <xf numFmtId="0" fontId="10" fillId="7" borderId="8" xfId="4" applyBorder="1" applyAlignment="1">
      <alignment horizontal="right" vertical="center" indent="1" readingOrder="2"/>
    </xf>
    <xf numFmtId="0" fontId="10" fillId="7" borderId="9" xfId="4" applyBorder="1" applyAlignment="1">
      <alignment horizontal="right" vertical="center" indent="1" readingOrder="2"/>
    </xf>
    <xf numFmtId="0" fontId="26" fillId="0" borderId="0" xfId="1" applyAlignment="1">
      <alignment horizontal="right" vertical="center" readingOrder="2"/>
    </xf>
    <xf numFmtId="0" fontId="16" fillId="0" borderId="0" xfId="12">
      <alignment horizontal="center" vertical="top" readingOrder="2"/>
    </xf>
    <xf numFmtId="0" fontId="30" fillId="0" borderId="0" xfId="31" applyFont="1" applyBorder="1">
      <alignment horizontal="center" vertical="center" wrapText="1" readingOrder="2"/>
    </xf>
    <xf numFmtId="0" fontId="30" fillId="0" borderId="16" xfId="31" applyFont="1">
      <alignment horizontal="center" vertical="center" wrapText="1" readingOrder="2"/>
    </xf>
    <xf numFmtId="0" fontId="30" fillId="0" borderId="22" xfId="31" applyFont="1" applyBorder="1">
      <alignment horizontal="center" vertical="center" wrapText="1" readingOrder="2"/>
    </xf>
    <xf numFmtId="0" fontId="31" fillId="3" borderId="3" xfId="0" applyFont="1" applyFill="1" applyBorder="1" applyAlignment="1">
      <alignment horizontal="right" vertical="center" indent="1" readingOrder="2"/>
    </xf>
    <xf numFmtId="0" fontId="32" fillId="3" borderId="3" xfId="0" applyFont="1" applyFill="1" applyBorder="1" applyAlignment="1">
      <alignment horizontal="right" vertical="center" indent="1" readingOrder="2"/>
    </xf>
    <xf numFmtId="0" fontId="19" fillId="6" borderId="8" xfId="19" applyBorder="1" applyAlignment="1">
      <alignment horizontal="right" vertical="center" indent="1" readingOrder="2"/>
    </xf>
    <xf numFmtId="0" fontId="19" fillId="6" borderId="9" xfId="19" applyBorder="1" applyAlignment="1">
      <alignment horizontal="right" vertical="center" indent="1" readingOrder="2"/>
    </xf>
    <xf numFmtId="0" fontId="8" fillId="0" borderId="0" xfId="13">
      <alignment horizontal="center" vertical="center" readingOrder="2"/>
    </xf>
    <xf numFmtId="0" fontId="10" fillId="7" borderId="0" xfId="4" applyAlignment="1" applyProtection="1">
      <alignment horizontal="right" vertical="center" indent="3" readingOrder="2"/>
      <protection locked="0"/>
    </xf>
    <xf numFmtId="0" fontId="10" fillId="2" borderId="7" xfId="22">
      <alignment horizontal="center" vertical="center" readingOrder="2"/>
    </xf>
    <xf numFmtId="0" fontId="9" fillId="2" borderId="0" xfId="23">
      <alignment horizontal="center" vertical="center" readingOrder="2"/>
    </xf>
    <xf numFmtId="0" fontId="8" fillId="2" borderId="0" xfId="24">
      <alignment horizontal="center" vertical="center" readingOrder="2"/>
    </xf>
    <xf numFmtId="0" fontId="26" fillId="0" borderId="0" xfId="1" applyFill="1" applyAlignment="1">
      <alignment horizontal="right" vertical="center" readingOrder="2"/>
    </xf>
    <xf numFmtId="0" fontId="33" fillId="0" borderId="0" xfId="33" applyFont="1" applyAlignment="1">
      <alignment horizontal="right" vertical="center" readingOrder="2"/>
    </xf>
  </cellXfs>
  <cellStyles count="72">
    <cellStyle name="20% - Accent1" xfId="49" builtinId="30" customBuiltin="1"/>
    <cellStyle name="20% - Accent2" xfId="53" builtinId="34" customBuiltin="1"/>
    <cellStyle name="20% - Accent3" xfId="57" builtinId="38" customBuiltin="1"/>
    <cellStyle name="20% - Accent4" xfId="61" builtinId="42" customBuiltin="1"/>
    <cellStyle name="20% - Accent5" xfId="65" builtinId="46" customBuiltin="1"/>
    <cellStyle name="20% - Accent6" xfId="69" builtinId="50" customBuiltin="1"/>
    <cellStyle name="40% - Accent1" xfId="50" builtinId="31" customBuiltin="1"/>
    <cellStyle name="40% - Accent2" xfId="54" builtinId="35" customBuiltin="1"/>
    <cellStyle name="40% - Accent3" xfId="58" builtinId="39" customBuiltin="1"/>
    <cellStyle name="40% - Accent4" xfId="62" builtinId="43" customBuiltin="1"/>
    <cellStyle name="40% - Accent5" xfId="66" builtinId="47" customBuiltin="1"/>
    <cellStyle name="40% - Accent6" xfId="70" builtinId="51" customBuiltin="1"/>
    <cellStyle name="60% - Accent1" xfId="51" builtinId="32" customBuiltin="1"/>
    <cellStyle name="60% - Accent2" xfId="55" builtinId="36" customBuiltin="1"/>
    <cellStyle name="60% - Accent3" xfId="59" builtinId="40" customBuiltin="1"/>
    <cellStyle name="60% - Accent4" xfId="63" builtinId="44" customBuiltin="1"/>
    <cellStyle name="60% - Accent5" xfId="67" builtinId="48" customBuiltin="1"/>
    <cellStyle name="60% - Accent6" xfId="71" builtinId="52" customBuiltin="1"/>
    <cellStyle name="Accent1" xfId="48" builtinId="29" customBuiltin="1"/>
    <cellStyle name="Accent2" xfId="52" builtinId="33" customBuiltin="1"/>
    <cellStyle name="Accent3" xfId="56" builtinId="37" customBuiltin="1"/>
    <cellStyle name="Accent4" xfId="60" builtinId="41" customBuiltin="1"/>
    <cellStyle name="Accent5" xfId="64" builtinId="45" customBuiltin="1"/>
    <cellStyle name="Accent6" xfId="68" builtinId="49" customBuiltin="1"/>
    <cellStyle name="Bad" xfId="38" builtinId="27" customBuiltin="1"/>
    <cellStyle name="Bottom_Border" xfId="21"/>
    <cellStyle name="Bottom_checkbox_border" xfId="32"/>
    <cellStyle name="Calculation" xfId="42" builtinId="22" customBuiltin="1"/>
    <cellStyle name="Check Cell" xfId="44" builtinId="23" customBuiltin="1"/>
    <cellStyle name="Comma" xfId="5" builtinId="3" customBuiltin="1"/>
    <cellStyle name="Comma [0]" xfId="6" builtinId="6" customBuiltin="1"/>
    <cellStyle name="Currency" xfId="7" builtinId="4" customBuiltin="1"/>
    <cellStyle name="Currency [0]" xfId="8" builtinId="7" customBuiltin="1"/>
    <cellStyle name="Event_Date" xfId="24"/>
    <cellStyle name="Event_Day" xfId="23"/>
    <cellStyle name="Event_Full_Date" xfId="22"/>
    <cellStyle name="Event_Header" xfId="25"/>
    <cellStyle name="Explanatory Text" xfId="46" builtinId="53" customBuiltin="1"/>
    <cellStyle name="Fill" xfId="16"/>
    <cellStyle name="Followed Hyperlink" xfId="35" builtinId="9" customBuiltin="1"/>
    <cellStyle name="Good" xfId="37" builtinId="26" customBuiltin="1"/>
    <cellStyle name="Heading 1" xfId="2" builtinId="16" customBuiltin="1"/>
    <cellStyle name="Heading 2" xfId="3" builtinId="17" customBuiltin="1"/>
    <cellStyle name="Heading 3" xfId="4" builtinId="18" customBuiltin="1"/>
    <cellStyle name="Heading 4" xfId="36" builtinId="19" customBuiltin="1"/>
    <cellStyle name="Highlight" xfId="19"/>
    <cellStyle name="Hyperlink" xfId="33" builtinId="8" customBuiltin="1"/>
    <cellStyle name="Hyperlink 2" xfId="34"/>
    <cellStyle name="Indent" xfId="18"/>
    <cellStyle name="Input" xfId="40" builtinId="20" customBuiltin="1"/>
    <cellStyle name="Linked Cell" xfId="43" builtinId="24" customBuiltin="1"/>
    <cellStyle name="Neutral" xfId="39" builtinId="28" customBuiltin="1"/>
    <cellStyle name="Normal" xfId="0" builtinId="0" customBuiltin="1"/>
    <cellStyle name="Note" xfId="10" builtinId="10" customBuiltin="1"/>
    <cellStyle name="Output" xfId="41" builtinId="21" customBuiltin="1"/>
    <cellStyle name="Percent" xfId="9" builtinId="5" customBuiltin="1"/>
    <cellStyle name="Style 1" xfId="28"/>
    <cellStyle name="Table_Date" xfId="14"/>
    <cellStyle name="Table_Details" xfId="15"/>
    <cellStyle name="Title" xfId="1" builtinId="15" customBuiltin="1"/>
    <cellStyle name="Top_border" xfId="26"/>
    <cellStyle name="Total" xfId="47" builtinId="25" customBuiltin="1"/>
    <cellStyle name="Warning Text" xfId="45" builtinId="11" customBuiltin="1"/>
    <cellStyle name="Week_Bottom_Corner" xfId="30"/>
    <cellStyle name="Week_Right_Corner" xfId="29"/>
    <cellStyle name="التاريخ" xfId="13"/>
    <cellStyle name="الوقت" xfId="11"/>
    <cellStyle name="اليوم" xfId="12"/>
    <cellStyle name="حد" xfId="17"/>
    <cellStyle name="خانة الاختيار" xfId="20"/>
    <cellStyle name="ملاحظات" xfId="31"/>
    <cellStyle name="يوم من الأسبوع" xfId="27"/>
  </cellStyles>
  <dxfs count="28">
    <dxf>
      <numFmt numFmtId="168" formatCode="[$-1000000]h:mm:ss;@"/>
      <alignment horizontal="right" vertical="bottom" textRotation="0" wrapText="0" indent="1" justifyLastLine="0" shrinkToFit="0" readingOrder="2"/>
    </dxf>
    <dxf>
      <numFmt numFmtId="168" formatCode="[$-1000000]h:mm:ss;@"/>
      <alignment horizontal="right" vertical="bottom" textRotation="0" wrapText="0" indent="1" justifyLastLine="0" shrinkToFit="0" readingOrder="2"/>
    </dxf>
    <dxf>
      <alignment horizontal="right" vertical="center" textRotation="0" wrapText="1" indent="3" justifyLastLine="0" shrinkToFit="0" readingOrder="2"/>
    </dxf>
    <dxf>
      <border>
        <left style="thin">
          <color auto="1"/>
        </left>
        <right style="thin">
          <color auto="1"/>
        </right>
        <bottom style="thin">
          <color auto="1"/>
        </bottom>
        <vertical/>
        <horizontal/>
      </border>
    </dxf>
    <dxf>
      <font>
        <color theme="0"/>
      </font>
      <fill>
        <patternFill>
          <bgColor theme="0"/>
        </patternFill>
      </fill>
      <border>
        <left/>
        <right/>
        <top/>
        <bottom/>
        <vertical/>
        <horizontal/>
      </border>
    </dxf>
    <dxf>
      <fill>
        <patternFill patternType="none">
          <fgColor indexed="64"/>
          <bgColor indexed="65"/>
        </patternFill>
      </fill>
    </dxf>
    <dxf>
      <fill>
        <patternFill patternType="none">
          <bgColor auto="1"/>
        </patternFill>
      </fill>
    </dxf>
    <dxf>
      <font>
        <b val="0"/>
        <i val="0"/>
        <strike val="0"/>
        <condense val="0"/>
        <extend val="0"/>
        <outline val="0"/>
        <shadow val="0"/>
        <u val="none"/>
        <vertAlign val="baseline"/>
        <sz val="11"/>
        <color theme="1"/>
        <name val="Tahoma"/>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2"/>
    </dxf>
    <dxf>
      <font>
        <b val="0"/>
        <i val="0"/>
        <strike val="0"/>
        <condense val="0"/>
        <extend val="0"/>
        <outline val="0"/>
        <shadow val="0"/>
        <u val="none"/>
        <vertAlign val="baseline"/>
        <sz val="11"/>
        <color theme="1"/>
        <name val="Tahoma"/>
        <scheme val="none"/>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numFmt numFmtId="168" formatCode="[$-1000000]h:mm:ss;@"/>
      <alignment horizontal="right" vertical="bottom" textRotation="0" wrapText="0" indent="1" justifyLastLine="0" shrinkToFit="0" readingOrder="2"/>
    </dxf>
    <dxf>
      <font>
        <b val="0"/>
        <i val="0"/>
        <strike val="0"/>
        <condense val="0"/>
        <extend val="0"/>
        <outline val="0"/>
        <shadow val="0"/>
        <u val="none"/>
        <vertAlign val="baseline"/>
        <sz val="11"/>
        <color theme="1"/>
        <name val="Tahoma"/>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2"/>
    </dxf>
    <dxf>
      <fill>
        <patternFill patternType="none">
          <bgColor auto="1"/>
        </patternFill>
      </fill>
    </dxf>
    <dxf>
      <fill>
        <patternFill patternType="none">
          <bgColor auto="1"/>
        </patternFill>
      </fill>
    </dxf>
    <dxf>
      <numFmt numFmtId="0" formatCode="General"/>
      <alignment horizontal="right" vertical="center" textRotation="0" wrapText="0" indent="0" justifyLastLine="0" shrinkToFit="0" readingOrder="2"/>
    </dxf>
    <dxf>
      <font>
        <strike val="0"/>
        <outline val="0"/>
        <shadow val="0"/>
        <u val="none"/>
        <vertAlign val="baseline"/>
        <sz val="9"/>
        <color auto="1"/>
        <name val="Calibri"/>
        <scheme val="minor"/>
      </font>
    </dxf>
    <dxf>
      <font>
        <color theme="4" tint="-0.24994659260841701"/>
      </font>
      <fill>
        <patternFill>
          <bgColor theme="5" tint="0.79998168889431442"/>
        </patternFill>
      </fill>
    </dxf>
    <dxf>
      <fill>
        <patternFill patternType="none">
          <bgColor auto="1"/>
        </patternFill>
      </fill>
      <border>
        <left style="thin">
          <color auto="1"/>
        </left>
        <right style="thin">
          <color auto="1"/>
        </right>
        <bottom style="thin">
          <color auto="1"/>
        </bottom>
        <vertical/>
        <horizontal/>
      </border>
    </dxf>
    <dxf>
      <font>
        <color theme="0"/>
      </font>
      <fill>
        <patternFill>
          <bgColor theme="0"/>
        </patternFill>
      </fill>
      <border>
        <left/>
        <right/>
        <top/>
        <bottom/>
        <vertical/>
        <horizontal/>
      </border>
    </dxf>
    <dxf>
      <fill>
        <patternFill>
          <bgColor theme="4" tint="0.79998168889431442"/>
        </patternFill>
      </fill>
    </dxf>
    <dxf>
      <font>
        <b/>
        <i val="0"/>
      </font>
      <fill>
        <patternFill patternType="solid">
          <fgColor auto="1"/>
          <bgColor theme="0"/>
        </patternFill>
      </fill>
      <border>
        <horizontal/>
      </border>
    </dxf>
    <dxf>
      <font>
        <b/>
        <i val="0"/>
        <color theme="0"/>
      </font>
      <fill>
        <patternFill patternType="solid">
          <fgColor theme="4"/>
          <bgColor theme="3"/>
        </patternFill>
      </fill>
      <border diagonalUp="0" diagonalDown="0">
        <left/>
        <right/>
        <top/>
        <bottom/>
        <vertical/>
        <horizontal/>
      </border>
    </dxf>
    <dxf>
      <font>
        <b/>
        <i val="0"/>
        <color theme="3"/>
      </font>
      <fill>
        <patternFill>
          <bgColor theme="0"/>
        </patternFill>
      </fill>
      <border diagonalUp="0" diagonalDown="0">
        <left style="thin">
          <color theme="3"/>
        </left>
        <right style="thin">
          <color theme="3"/>
        </right>
        <top/>
        <bottom style="thin">
          <color theme="3"/>
        </bottom>
        <vertical style="thin">
          <color theme="3"/>
        </vertical>
        <horizontal/>
      </border>
    </dxf>
    <dxf>
      <fill>
        <patternFill>
          <bgColor theme="4" tint="0.79998168889431442"/>
        </patternFill>
      </fill>
    </dxf>
    <dxf>
      <font>
        <b val="0"/>
        <i val="0"/>
        <color theme="3"/>
      </font>
      <fill>
        <patternFill>
          <bgColor theme="0"/>
        </patternFill>
      </fill>
      <border>
        <left style="thin">
          <color theme="3"/>
        </left>
        <right style="thin">
          <color theme="3"/>
        </right>
        <top style="thin">
          <color theme="3"/>
        </top>
        <bottom style="thin">
          <color theme="3"/>
        </bottom>
        <vertical style="thin">
          <color theme="3"/>
        </vertical>
        <horizontal style="thin">
          <color theme="3"/>
        </horizontal>
      </border>
    </dxf>
    <dxf>
      <font>
        <b/>
        <i val="0"/>
        <color theme="0"/>
      </font>
      <fill>
        <patternFill patternType="solid">
          <fgColor theme="4"/>
          <bgColor theme="4"/>
        </patternFill>
      </fill>
      <border>
        <left style="thin">
          <color theme="3"/>
        </left>
        <right style="thin">
          <color theme="3"/>
        </right>
        <top style="thin">
          <color theme="3"/>
        </top>
        <bottom style="thin">
          <color theme="3"/>
        </bottom>
        <vertical style="thin">
          <color theme="3"/>
        </vertical>
        <horizontal style="thin">
          <color theme="3"/>
        </horizontal>
      </border>
    </dxf>
    <dxf>
      <font>
        <b val="0"/>
        <i val="0"/>
        <color theme="3"/>
      </font>
      <fill>
        <patternFill patternType="none">
          <bgColor auto="1"/>
        </patternFill>
      </fill>
      <border>
        <left style="thin">
          <color theme="3"/>
        </left>
        <right style="thin">
          <color theme="3"/>
        </right>
        <top style="thin">
          <color theme="3"/>
        </top>
        <bottom style="thin">
          <color theme="3"/>
        </bottom>
        <vertical style="thin">
          <color theme="3"/>
        </vertical>
        <horizontal style="thin">
          <color theme="3"/>
        </horizontal>
      </border>
    </dxf>
  </dxfs>
  <tableStyles count="2" defaultTableStyle="TableStyleMedium2" defaultPivotStyle="PivotStyleLight16">
    <tableStyle name="الجدول الزمني اليومي" pivot="0" count="4">
      <tableStyleElement type="wholeTable" dxfId="27"/>
      <tableStyleElement type="headerRow" dxfId="26"/>
      <tableStyleElement type="firstRowStripe" dxfId="25"/>
      <tableStyleElement type="secondRowStripe" dxfId="24"/>
    </tableStyle>
    <tableStyle name="الفاصل الزمني" pivot="0" count="4">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1575;&#1604;&#1601;&#1575;&#1589;&#1604; &#1575;&#1604;&#1586;&#1605;&#1606;&#1610;'!A1"/><Relationship Id="rId1" Type="http://schemas.openxmlformats.org/officeDocument/2006/relationships/hyperlink" Target="#'&#1605;&#1580;&#1583;&#1608;&#1604; &#1575;&#1604;&#1571;&#1581;&#1583;&#1575;&#1579;'!A1"/></Relationships>
</file>

<file path=xl/drawings/_rels/drawing2.xml.rels><?xml version="1.0" encoding="UTF-8" standalone="yes"?>
<Relationships xmlns="http://schemas.openxmlformats.org/package/2006/relationships"><Relationship Id="rId2" Type="http://schemas.openxmlformats.org/officeDocument/2006/relationships/hyperlink" Target="#'&#1575;&#1604;&#1601;&#1575;&#1589;&#1604; &#1575;&#1604;&#1586;&#1605;&#1606;&#1610;'!A1"/><Relationship Id="rId1" Type="http://schemas.openxmlformats.org/officeDocument/2006/relationships/hyperlink" Target="#'&#1575;&#1604;&#1580;&#1583;&#1608;&#1604; &#1575;&#1604;&#1586;&#1605;&#1606;&#1610; &#1575;&#1604;&#1610;&#1608;&#1605;&#1610;'!A1"/></Relationships>
</file>

<file path=xl/drawings/_rels/drawing3.xml.rels><?xml version="1.0" encoding="UTF-8" standalone="yes"?>
<Relationships xmlns="http://schemas.openxmlformats.org/package/2006/relationships"><Relationship Id="rId2" Type="http://schemas.openxmlformats.org/officeDocument/2006/relationships/hyperlink" Target="#'&#1575;&#1604;&#1580;&#1583;&#1608;&#1604; &#1575;&#1604;&#1586;&#1605;&#1606;&#1610; &#1575;&#1604;&#1610;&#1608;&#1605;&#1610;'!A1"/><Relationship Id="rId1" Type="http://schemas.openxmlformats.org/officeDocument/2006/relationships/hyperlink" Target="#'&#1605;&#1580;&#1583;&#1608;&#1604; &#1575;&#1604;&#1571;&#1581;&#1583;&#1575;&#1579;'!A1"/></Relationships>
</file>

<file path=xl/drawings/drawing1.xml><?xml version="1.0" encoding="utf-8"?>
<xdr:wsDr xmlns:xdr="http://schemas.openxmlformats.org/drawingml/2006/spreadsheetDrawing" xmlns:a="http://schemas.openxmlformats.org/drawingml/2006/main">
  <xdr:twoCellAnchor editAs="oneCell">
    <xdr:from>
      <xdr:col>0</xdr:col>
      <xdr:colOff>176689</xdr:colOff>
      <xdr:row>9</xdr:row>
      <xdr:rowOff>129813</xdr:rowOff>
    </xdr:from>
    <xdr:to>
      <xdr:col>1</xdr:col>
      <xdr:colOff>272653</xdr:colOff>
      <xdr:row>11</xdr:row>
      <xdr:rowOff>17318</xdr:rowOff>
    </xdr:to>
    <xdr:grpSp>
      <xdr:nvGrpSpPr>
        <xdr:cNvPr id="107" name="عرض أيقونة الجدول" descr="التقويم">
          <a:extLst>
            <a:ext uri="{FF2B5EF4-FFF2-40B4-BE49-F238E27FC236}">
              <a16:creationId xmlns:a16="http://schemas.microsoft.com/office/drawing/2014/main" xmlns="" id="{00000000-0008-0000-0000-00006B000000}"/>
            </a:ext>
          </a:extLst>
        </xdr:cNvPr>
        <xdr:cNvGrpSpPr>
          <a:grpSpLocks noChangeAspect="1"/>
        </xdr:cNvGrpSpPr>
      </xdr:nvGrpSpPr>
      <xdr:grpSpPr bwMode="auto">
        <a:xfrm>
          <a:off x="11241494297" y="2320563"/>
          <a:ext cx="295989" cy="268505"/>
          <a:chOff x="61" y="204"/>
          <a:chExt cx="31" cy="120"/>
        </a:xfrm>
      </xdr:grpSpPr>
      <xdr:sp macro="" textlink="">
        <xdr:nvSpPr>
          <xdr:cNvPr id="108" name="مستطيل 9">
            <a:extLst>
              <a:ext uri="{FF2B5EF4-FFF2-40B4-BE49-F238E27FC236}">
                <a16:creationId xmlns:a16="http://schemas.microsoft.com/office/drawing/2014/main" xmlns="" id="{00000000-0008-0000-0000-00006C000000}"/>
              </a:ext>
            </a:extLst>
          </xdr:cNvPr>
          <xdr:cNvSpPr>
            <a:spLocks noChangeArrowheads="1"/>
          </xdr:cNvSpPr>
        </xdr:nvSpPr>
        <xdr:spPr bwMode="auto">
          <a:xfrm flipH="1">
            <a:off x="61" y="204"/>
            <a:ext cx="31" cy="120"/>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09" name="مستطيل 10">
            <a:extLst>
              <a:ext uri="{FF2B5EF4-FFF2-40B4-BE49-F238E27FC236}">
                <a16:creationId xmlns:a16="http://schemas.microsoft.com/office/drawing/2014/main" xmlns="" id="{00000000-0008-0000-0000-00006D000000}"/>
              </a:ext>
            </a:extLst>
          </xdr:cNvPr>
          <xdr:cNvSpPr>
            <a:spLocks noChangeArrowheads="1"/>
          </xdr:cNvSpPr>
        </xdr:nvSpPr>
        <xdr:spPr bwMode="auto">
          <a:xfrm flipH="1">
            <a:off x="62" y="209"/>
            <a:ext cx="27" cy="115"/>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10" name="شكل حر 11">
            <a:extLst>
              <a:ext uri="{FF2B5EF4-FFF2-40B4-BE49-F238E27FC236}">
                <a16:creationId xmlns:a16="http://schemas.microsoft.com/office/drawing/2014/main" xmlns="" id="{00000000-0008-0000-0000-00006E000000}"/>
              </a:ext>
            </a:extLst>
          </xdr:cNvPr>
          <xdr:cNvSpPr>
            <a:spLocks noEditPoints="1"/>
          </xdr:cNvSpPr>
        </xdr:nvSpPr>
        <xdr:spPr bwMode="auto">
          <a:xfrm flipH="1">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txBody>
          <a:bodyPr rtlCol="1"/>
          <a:lstStyle/>
          <a:p>
            <a:pPr rtl="1"/>
            <a:endParaRPr lang="en-US"/>
          </a:p>
        </xdr:txBody>
      </xdr:sp>
    </xdr:grpSp>
    <xdr:clientData/>
  </xdr:twoCellAnchor>
  <xdr:twoCellAnchor editAs="oneCell">
    <xdr:from>
      <xdr:col>0</xdr:col>
      <xdr:colOff>185793</xdr:colOff>
      <xdr:row>22</xdr:row>
      <xdr:rowOff>8404</xdr:rowOff>
    </xdr:from>
    <xdr:to>
      <xdr:col>2</xdr:col>
      <xdr:colOff>427728</xdr:colOff>
      <xdr:row>23</xdr:row>
      <xdr:rowOff>8404</xdr:rowOff>
    </xdr:to>
    <xdr:grpSp>
      <xdr:nvGrpSpPr>
        <xdr:cNvPr id="111" name="إضافة حدث" descr="حدد لإضافة حدث جديد">
          <a:extLst>
            <a:ext uri="{FF2B5EF4-FFF2-40B4-BE49-F238E27FC236}">
              <a16:creationId xmlns:a16="http://schemas.microsoft.com/office/drawing/2014/main" xmlns="" id="{00000000-0008-0000-0000-00006F000000}"/>
            </a:ext>
          </a:extLst>
        </xdr:cNvPr>
        <xdr:cNvGrpSpPr/>
      </xdr:nvGrpSpPr>
      <xdr:grpSpPr>
        <a:xfrm flipH="1">
          <a:off x="11240072397" y="4675654"/>
          <a:ext cx="1708785" cy="190500"/>
          <a:chOff x="298188" y="4809004"/>
          <a:chExt cx="1381125" cy="190500"/>
        </a:xfrm>
      </xdr:grpSpPr>
      <xdr:sp macro="" textlink="">
        <xdr:nvSpPr>
          <xdr:cNvPr id="112" name="مستطيل مستدير الزوايا 111">
            <a:hlinkClick xmlns:r="http://schemas.openxmlformats.org/officeDocument/2006/relationships" r:id="rId1" tooltip="حدد لإضافة حدث جديد"/>
            <a:extLst>
              <a:ext uri="{FF2B5EF4-FFF2-40B4-BE49-F238E27FC236}">
                <a16:creationId xmlns:a16="http://schemas.microsoft.com/office/drawing/2014/main" xmlns="" id="{00000000-0008-0000-0000-000070000000}"/>
              </a:ext>
            </a:extLst>
          </xdr:cNvPr>
          <xdr:cNvSpPr/>
        </xdr:nvSpPr>
        <xdr:spPr>
          <a:xfrm flipH="1">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mn-ea"/>
                <a:cs typeface="Tahoma" panose="020B0604030504040204" pitchFamily="34" charset="0"/>
              </a:rPr>
              <a:t>إضافة</a:t>
            </a:r>
            <a:r>
              <a:rPr lang="ar" sz="900" b="1" baseline="0">
                <a:solidFill>
                  <a:schemeClr val="tx2"/>
                </a:solidFill>
                <a:effectLst/>
                <a:latin typeface="Tahoma" panose="020B0604030504040204" pitchFamily="34" charset="0"/>
                <a:ea typeface="+mn-ea"/>
                <a:cs typeface="Tahoma" panose="020B0604030504040204" pitchFamily="34" charset="0"/>
              </a:rPr>
              <a:t> حدث</a:t>
            </a:r>
            <a:endParaRPr lang="en-US" sz="1000" b="1">
              <a:solidFill>
                <a:schemeClr val="tx2"/>
              </a:solidFill>
              <a:latin typeface="Tahoma" panose="020B0604030504040204" pitchFamily="34" charset="0"/>
              <a:cs typeface="Tahoma" panose="020B0604030504040204" pitchFamily="34" charset="0"/>
            </a:endParaRPr>
          </a:p>
        </xdr:txBody>
      </xdr:sp>
      <xdr:grpSp>
        <xdr:nvGrpSpPr>
          <xdr:cNvPr id="113" name="إضافة حدث">
            <a:extLst>
              <a:ext uri="{FF2B5EF4-FFF2-40B4-BE49-F238E27FC236}">
                <a16:creationId xmlns:a16="http://schemas.microsoft.com/office/drawing/2014/main" xmlns="" id="{00000000-0008-0000-0000-000071000000}"/>
              </a:ext>
            </a:extLst>
          </xdr:cNvPr>
          <xdr:cNvGrpSpPr>
            <a:grpSpLocks noChangeAspect="1"/>
          </xdr:cNvGrpSpPr>
        </xdr:nvGrpSpPr>
        <xdr:grpSpPr bwMode="auto">
          <a:xfrm>
            <a:off x="347124" y="4829174"/>
            <a:ext cx="146404" cy="152399"/>
            <a:chOff x="32" y="40"/>
            <a:chExt cx="15" cy="487"/>
          </a:xfrm>
        </xdr:grpSpPr>
        <xdr:sp macro="" textlink="">
          <xdr:nvSpPr>
            <xdr:cNvPr id="115" name="مستطيل 15">
              <a:extLst>
                <a:ext uri="{FF2B5EF4-FFF2-40B4-BE49-F238E27FC236}">
                  <a16:creationId xmlns:a16="http://schemas.microsoft.com/office/drawing/2014/main" xmlns="" id="{00000000-0008-0000-0000-000073000000}"/>
                </a:ext>
              </a:extLst>
            </xdr:cNvPr>
            <xdr:cNvSpPr>
              <a:spLocks noChangeArrowheads="1"/>
            </xdr:cNvSpPr>
          </xdr:nvSpPr>
          <xdr:spPr bwMode="auto">
            <a:xfrm flipH="1">
              <a:off x="32" y="40"/>
              <a:ext cx="15" cy="48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algn="l" rtl="1"/>
              <a:endParaRPr lang="en-US"/>
            </a:p>
          </xdr:txBody>
        </xdr:sp>
        <xdr:sp macro="" textlink="">
          <xdr:nvSpPr>
            <xdr:cNvPr id="116" name="شكل حر 16">
              <a:extLst>
                <a:ext uri="{FF2B5EF4-FFF2-40B4-BE49-F238E27FC236}">
                  <a16:creationId xmlns:a16="http://schemas.microsoft.com/office/drawing/2014/main" xmlns="" id="{00000000-0008-0000-0000-000074000000}"/>
                </a:ext>
              </a:extLst>
            </xdr:cNvPr>
            <xdr:cNvSpPr>
              <a:spLocks noEditPoints="1"/>
            </xdr:cNvSpPr>
          </xdr:nvSpPr>
          <xdr:spPr bwMode="auto">
            <a:xfrm flipH="1">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txBody>
            <a:bodyPr rtlCol="1"/>
            <a:lstStyle/>
            <a:p>
              <a:pPr algn="l" rtl="1"/>
              <a:endParaRPr lang="en-US"/>
            </a:p>
          </xdr:txBody>
        </xdr:sp>
      </xdr:grpSp>
    </xdr:grpSp>
    <xdr:clientData/>
  </xdr:twoCellAnchor>
  <xdr:twoCellAnchor editAs="oneCell">
    <xdr:from>
      <xdr:col>0</xdr:col>
      <xdr:colOff>179579</xdr:colOff>
      <xdr:row>20</xdr:row>
      <xdr:rowOff>7845</xdr:rowOff>
    </xdr:from>
    <xdr:to>
      <xdr:col>2</xdr:col>
      <xdr:colOff>431627</xdr:colOff>
      <xdr:row>21</xdr:row>
      <xdr:rowOff>7845</xdr:rowOff>
    </xdr:to>
    <xdr:grpSp>
      <xdr:nvGrpSpPr>
        <xdr:cNvPr id="117" name="تحرير الأوقات" descr="حدد لتحرير الفواصل الزمنية للمجدول">
          <a:extLst>
            <a:ext uri="{FF2B5EF4-FFF2-40B4-BE49-F238E27FC236}">
              <a16:creationId xmlns:a16="http://schemas.microsoft.com/office/drawing/2014/main" xmlns="" id="{00000000-0008-0000-0000-000075000000}"/>
            </a:ext>
          </a:extLst>
        </xdr:cNvPr>
        <xdr:cNvGrpSpPr/>
      </xdr:nvGrpSpPr>
      <xdr:grpSpPr>
        <a:xfrm flipH="1">
          <a:off x="11240068498" y="4294095"/>
          <a:ext cx="1718898" cy="190500"/>
          <a:chOff x="303404" y="4513170"/>
          <a:chExt cx="1379808" cy="190500"/>
        </a:xfrm>
      </xdr:grpSpPr>
      <xdr:sp macro="" textlink="">
        <xdr:nvSpPr>
          <xdr:cNvPr id="118" name="مستطيل مستدير الزوايا 117">
            <a:hlinkClick xmlns:r="http://schemas.openxmlformats.org/officeDocument/2006/relationships" r:id="rId2" tooltip="حدد لتحرير الفواصل الزمنية"/>
            <a:extLst>
              <a:ext uri="{FF2B5EF4-FFF2-40B4-BE49-F238E27FC236}">
                <a16:creationId xmlns:a16="http://schemas.microsoft.com/office/drawing/2014/main" xmlns="" id="{00000000-0008-0000-0000-000076000000}"/>
              </a:ext>
            </a:extLst>
          </xdr:cNvPr>
          <xdr:cNvSpPr/>
        </xdr:nvSpPr>
        <xdr:spPr>
          <a:xfrm flipH="1">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mn-ea"/>
                <a:cs typeface="Tahoma" panose="020B0604030504040204" pitchFamily="34" charset="0"/>
              </a:rPr>
              <a:t>تحرير الأوقات</a:t>
            </a:r>
            <a:endParaRPr lang="en-US" sz="1000" b="1">
              <a:solidFill>
                <a:schemeClr val="tx2"/>
              </a:solidFill>
              <a:latin typeface="Tahoma" panose="020B0604030504040204" pitchFamily="34" charset="0"/>
              <a:cs typeface="Tahoma" panose="020B0604030504040204" pitchFamily="34" charset="0"/>
            </a:endParaRPr>
          </a:p>
        </xdr:txBody>
      </xdr:sp>
      <xdr:grpSp>
        <xdr:nvGrpSpPr>
          <xdr:cNvPr id="119" name="تحرير الأوقات">
            <a:extLst>
              <a:ext uri="{FF2B5EF4-FFF2-40B4-BE49-F238E27FC236}">
                <a16:creationId xmlns:a16="http://schemas.microsoft.com/office/drawing/2014/main" xmlns="" id="{00000000-0008-0000-0000-000077000000}"/>
              </a:ext>
            </a:extLst>
          </xdr:cNvPr>
          <xdr:cNvGrpSpPr>
            <a:grpSpLocks noChangeAspect="1"/>
          </xdr:cNvGrpSpPr>
        </xdr:nvGrpSpPr>
        <xdr:grpSpPr bwMode="auto">
          <a:xfrm>
            <a:off x="344034" y="4540255"/>
            <a:ext cx="132757" cy="134639"/>
            <a:chOff x="43" y="73"/>
            <a:chExt cx="41" cy="425"/>
          </a:xfrm>
        </xdr:grpSpPr>
        <xdr:sp macro="" textlink="">
          <xdr:nvSpPr>
            <xdr:cNvPr id="121" name="مستطيل 20">
              <a:extLst>
                <a:ext uri="{FF2B5EF4-FFF2-40B4-BE49-F238E27FC236}">
                  <a16:creationId xmlns:a16="http://schemas.microsoft.com/office/drawing/2014/main" xmlns="" id="{00000000-0008-0000-0000-000079000000}"/>
                </a:ext>
              </a:extLst>
            </xdr:cNvPr>
            <xdr:cNvSpPr>
              <a:spLocks noChangeArrowheads="1"/>
            </xdr:cNvSpPr>
          </xdr:nvSpPr>
          <xdr:spPr bwMode="auto">
            <a:xfrm flipH="1">
              <a:off x="43" y="73"/>
              <a:ext cx="16" cy="42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22" name="شكل حر 21">
              <a:extLst>
                <a:ext uri="{FF2B5EF4-FFF2-40B4-BE49-F238E27FC236}">
                  <a16:creationId xmlns:a16="http://schemas.microsoft.com/office/drawing/2014/main" xmlns="" id="{00000000-0008-0000-0000-00007A000000}"/>
                </a:ext>
              </a:extLst>
            </xdr:cNvPr>
            <xdr:cNvSpPr>
              <a:spLocks noEditPoints="1"/>
            </xdr:cNvSpPr>
          </xdr:nvSpPr>
          <xdr:spPr bwMode="auto">
            <a:xfrm flipH="1">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txBody>
            <a:bodyPr rtlCol="1"/>
            <a:lstStyle/>
            <a:p>
              <a:pPr rtl="1"/>
              <a:endParaRPr lang="en-US"/>
            </a:p>
          </xdr:txBody>
        </xdr:sp>
      </xdr:grpSp>
    </xdr:grpSp>
    <xdr:clientData/>
  </xdr:twoCellAnchor>
  <xdr:twoCellAnchor editAs="oneCell">
    <xdr:from>
      <xdr:col>0</xdr:col>
      <xdr:colOff>175540</xdr:colOff>
      <xdr:row>17</xdr:row>
      <xdr:rowOff>112569</xdr:rowOff>
    </xdr:from>
    <xdr:to>
      <xdr:col>1</xdr:col>
      <xdr:colOff>273255</xdr:colOff>
      <xdr:row>19</xdr:row>
      <xdr:rowOff>14518</xdr:rowOff>
    </xdr:to>
    <xdr:grpSp>
      <xdr:nvGrpSpPr>
        <xdr:cNvPr id="123" name="أيقونة مربع الأدوات" descr="حقيبة">
          <a:extLst>
            <a:ext uri="{FF2B5EF4-FFF2-40B4-BE49-F238E27FC236}">
              <a16:creationId xmlns:a16="http://schemas.microsoft.com/office/drawing/2014/main" xmlns="" id="{00000000-0008-0000-0000-00007B000000}"/>
            </a:ext>
          </a:extLst>
        </xdr:cNvPr>
        <xdr:cNvGrpSpPr>
          <a:grpSpLocks noChangeAspect="1"/>
        </xdr:cNvGrpSpPr>
      </xdr:nvGrpSpPr>
      <xdr:grpSpPr bwMode="auto">
        <a:xfrm>
          <a:off x="11241493695" y="3827319"/>
          <a:ext cx="297740" cy="282949"/>
          <a:chOff x="32" y="131"/>
          <a:chExt cx="31" cy="402"/>
        </a:xfrm>
      </xdr:grpSpPr>
      <xdr:sp macro="" textlink="">
        <xdr:nvSpPr>
          <xdr:cNvPr id="125" name="مستطيل 25">
            <a:extLst>
              <a:ext uri="{FF2B5EF4-FFF2-40B4-BE49-F238E27FC236}">
                <a16:creationId xmlns:a16="http://schemas.microsoft.com/office/drawing/2014/main" xmlns="" id="{00000000-0008-0000-0000-00007D000000}"/>
              </a:ext>
            </a:extLst>
          </xdr:cNvPr>
          <xdr:cNvSpPr>
            <a:spLocks noChangeArrowheads="1"/>
          </xdr:cNvSpPr>
        </xdr:nvSpPr>
        <xdr:spPr bwMode="auto">
          <a:xfrm flipH="1">
            <a:off x="32" y="131"/>
            <a:ext cx="31" cy="40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26" name="مستطيل 26">
            <a:extLst>
              <a:ext uri="{FF2B5EF4-FFF2-40B4-BE49-F238E27FC236}">
                <a16:creationId xmlns:a16="http://schemas.microsoft.com/office/drawing/2014/main" xmlns="" id="{00000000-0008-0000-0000-00007E000000}"/>
              </a:ext>
            </a:extLst>
          </xdr:cNvPr>
          <xdr:cNvSpPr>
            <a:spLocks noChangeArrowheads="1"/>
          </xdr:cNvSpPr>
        </xdr:nvSpPr>
        <xdr:spPr bwMode="auto">
          <a:xfrm flipH="1">
            <a:off x="32" y="141"/>
            <a:ext cx="30" cy="387"/>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27" name="شكل حر 27">
            <a:extLst>
              <a:ext uri="{FF2B5EF4-FFF2-40B4-BE49-F238E27FC236}">
                <a16:creationId xmlns:a16="http://schemas.microsoft.com/office/drawing/2014/main" xmlns="" id="{00000000-0008-0000-0000-00007F000000}"/>
              </a:ext>
            </a:extLst>
          </xdr:cNvPr>
          <xdr:cNvSpPr>
            <a:spLocks noEditPoints="1"/>
          </xdr:cNvSpPr>
        </xdr:nvSpPr>
        <xdr:spPr bwMode="auto">
          <a:xfrm flipH="1">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txBody>
          <a:bodyPr rtlCol="1"/>
          <a:lstStyle/>
          <a:p>
            <a:pPr rtl="1"/>
            <a:endParaRPr lang="en-US"/>
          </a:p>
        </xdr:txBody>
      </xdr:sp>
    </xdr:grpSp>
    <xdr:clientData/>
  </xdr:twoCellAnchor>
  <xdr:twoCellAnchor editAs="oneCell">
    <xdr:from>
      <xdr:col>4</xdr:col>
      <xdr:colOff>86590</xdr:colOff>
      <xdr:row>1</xdr:row>
      <xdr:rowOff>19915</xdr:rowOff>
    </xdr:from>
    <xdr:to>
      <xdr:col>4</xdr:col>
      <xdr:colOff>404249</xdr:colOff>
      <xdr:row>1</xdr:row>
      <xdr:rowOff>334586</xdr:rowOff>
    </xdr:to>
    <xdr:grpSp>
      <xdr:nvGrpSpPr>
        <xdr:cNvPr id="155" name="أيقونة الساعة" descr="ساعة">
          <a:extLst>
            <a:ext uri="{FF2B5EF4-FFF2-40B4-BE49-F238E27FC236}">
              <a16:creationId xmlns:a16="http://schemas.microsoft.com/office/drawing/2014/main" xmlns="" id="{00000000-0008-0000-0000-00009B000000}"/>
            </a:ext>
          </a:extLst>
        </xdr:cNvPr>
        <xdr:cNvGrpSpPr>
          <a:grpSpLocks noChangeAspect="1"/>
        </xdr:cNvGrpSpPr>
      </xdr:nvGrpSpPr>
      <xdr:grpSpPr bwMode="auto">
        <a:xfrm>
          <a:off x="11238629026" y="524740"/>
          <a:ext cx="317659" cy="314671"/>
          <a:chOff x="270" y="53"/>
          <a:chExt cx="29" cy="29"/>
        </a:xfrm>
      </xdr:grpSpPr>
      <xdr:sp macro="" textlink="">
        <xdr:nvSpPr>
          <xdr:cNvPr id="157" name="مستطيل 9">
            <a:extLst>
              <a:ext uri="{FF2B5EF4-FFF2-40B4-BE49-F238E27FC236}">
                <a16:creationId xmlns:a16="http://schemas.microsoft.com/office/drawing/2014/main" xmlns="" id="{00000000-0008-0000-0000-00009D000000}"/>
              </a:ext>
            </a:extLst>
          </xdr:cNvPr>
          <xdr:cNvSpPr>
            <a:spLocks noChangeArrowheads="1"/>
          </xdr:cNvSpPr>
        </xdr:nvSpPr>
        <xdr:spPr bwMode="auto">
          <a:xfrm flipH="1">
            <a:off x="270" y="53"/>
            <a:ext cx="29" cy="2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58" name="شكل حر 10">
            <a:extLst>
              <a:ext uri="{FF2B5EF4-FFF2-40B4-BE49-F238E27FC236}">
                <a16:creationId xmlns:a16="http://schemas.microsoft.com/office/drawing/2014/main" xmlns="" id="{00000000-0008-0000-0000-00009E000000}"/>
              </a:ext>
            </a:extLst>
          </xdr:cNvPr>
          <xdr:cNvSpPr>
            <a:spLocks/>
          </xdr:cNvSpPr>
        </xdr:nvSpPr>
        <xdr:spPr bwMode="auto">
          <a:xfrm flipH="1">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txBody>
          <a:bodyPr rtlCol="1"/>
          <a:lstStyle/>
          <a:p>
            <a:pPr rtl="1"/>
            <a:endParaRPr lang="en-US"/>
          </a:p>
        </xdr:txBody>
      </xdr:sp>
      <xdr:sp macro="" textlink="">
        <xdr:nvSpPr>
          <xdr:cNvPr id="159" name="مستطيل 11">
            <a:extLst>
              <a:ext uri="{FF2B5EF4-FFF2-40B4-BE49-F238E27FC236}">
                <a16:creationId xmlns:a16="http://schemas.microsoft.com/office/drawing/2014/main" xmlns="" id="{00000000-0008-0000-0000-00009F000000}"/>
              </a:ext>
            </a:extLst>
          </xdr:cNvPr>
          <xdr:cNvSpPr>
            <a:spLocks noChangeArrowheads="1"/>
          </xdr:cNvSpPr>
        </xdr:nvSpPr>
        <xdr:spPr bwMode="auto">
          <a:xfrm flipH="1">
            <a:off x="283" y="55"/>
            <a:ext cx="2" cy="4"/>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60" name="مستطيل 12">
            <a:extLst>
              <a:ext uri="{FF2B5EF4-FFF2-40B4-BE49-F238E27FC236}">
                <a16:creationId xmlns:a16="http://schemas.microsoft.com/office/drawing/2014/main" xmlns="" id="{00000000-0008-0000-0000-0000A0000000}"/>
              </a:ext>
            </a:extLst>
          </xdr:cNvPr>
          <xdr:cNvSpPr>
            <a:spLocks noChangeArrowheads="1"/>
          </xdr:cNvSpPr>
        </xdr:nvSpPr>
        <xdr:spPr bwMode="auto">
          <a:xfrm flipH="1">
            <a:off x="283" y="77"/>
            <a:ext cx="2" cy="4"/>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61" name="مستطيل 13">
            <a:extLst>
              <a:ext uri="{FF2B5EF4-FFF2-40B4-BE49-F238E27FC236}">
                <a16:creationId xmlns:a16="http://schemas.microsoft.com/office/drawing/2014/main" xmlns="" id="{00000000-0008-0000-0000-0000A1000000}"/>
              </a:ext>
            </a:extLst>
          </xdr:cNvPr>
          <xdr:cNvSpPr>
            <a:spLocks noChangeArrowheads="1"/>
          </xdr:cNvSpPr>
        </xdr:nvSpPr>
        <xdr:spPr bwMode="auto">
          <a:xfrm flipH="1">
            <a:off x="293" y="67"/>
            <a:ext cx="4" cy="2"/>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62" name="مستطيل 14">
            <a:extLst>
              <a:ext uri="{FF2B5EF4-FFF2-40B4-BE49-F238E27FC236}">
                <a16:creationId xmlns:a16="http://schemas.microsoft.com/office/drawing/2014/main" xmlns="" id="{00000000-0008-0000-0000-0000A2000000}"/>
              </a:ext>
            </a:extLst>
          </xdr:cNvPr>
          <xdr:cNvSpPr>
            <a:spLocks noChangeArrowheads="1"/>
          </xdr:cNvSpPr>
        </xdr:nvSpPr>
        <xdr:spPr bwMode="auto">
          <a:xfrm flipH="1">
            <a:off x="271" y="67"/>
            <a:ext cx="4" cy="2"/>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63" name="شكل حر 15">
            <a:extLst>
              <a:ext uri="{FF2B5EF4-FFF2-40B4-BE49-F238E27FC236}">
                <a16:creationId xmlns:a16="http://schemas.microsoft.com/office/drawing/2014/main" xmlns="" id="{00000000-0008-0000-0000-0000A3000000}"/>
              </a:ext>
            </a:extLst>
          </xdr:cNvPr>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4" name="شكل حر 16">
            <a:extLst>
              <a:ext uri="{FF2B5EF4-FFF2-40B4-BE49-F238E27FC236}">
                <a16:creationId xmlns:a16="http://schemas.microsoft.com/office/drawing/2014/main" xmlns="" id="{00000000-0008-0000-0000-0000A4000000}"/>
              </a:ext>
            </a:extLst>
          </xdr:cNvPr>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5" name="شكل حر 17">
            <a:extLst>
              <a:ext uri="{FF2B5EF4-FFF2-40B4-BE49-F238E27FC236}">
                <a16:creationId xmlns:a16="http://schemas.microsoft.com/office/drawing/2014/main" xmlns="" id="{00000000-0008-0000-0000-0000A5000000}"/>
              </a:ext>
            </a:extLst>
          </xdr:cNvPr>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6" name="شكل حر 18">
            <a:extLst>
              <a:ext uri="{FF2B5EF4-FFF2-40B4-BE49-F238E27FC236}">
                <a16:creationId xmlns:a16="http://schemas.microsoft.com/office/drawing/2014/main" xmlns="" id="{00000000-0008-0000-0000-0000A6000000}"/>
              </a:ext>
            </a:extLst>
          </xdr:cNvPr>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7" name="شكل حر 19">
            <a:extLst>
              <a:ext uri="{FF2B5EF4-FFF2-40B4-BE49-F238E27FC236}">
                <a16:creationId xmlns:a16="http://schemas.microsoft.com/office/drawing/2014/main" xmlns="" id="{00000000-0008-0000-0000-0000A7000000}"/>
              </a:ext>
            </a:extLst>
          </xdr:cNvPr>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8" name="شكل حر 20">
            <a:extLst>
              <a:ext uri="{FF2B5EF4-FFF2-40B4-BE49-F238E27FC236}">
                <a16:creationId xmlns:a16="http://schemas.microsoft.com/office/drawing/2014/main" xmlns="" id="{00000000-0008-0000-0000-0000A8000000}"/>
              </a:ext>
            </a:extLst>
          </xdr:cNvPr>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69" name="شكل حر 21">
            <a:extLst>
              <a:ext uri="{FF2B5EF4-FFF2-40B4-BE49-F238E27FC236}">
                <a16:creationId xmlns:a16="http://schemas.microsoft.com/office/drawing/2014/main" xmlns="" id="{00000000-0008-0000-0000-0000A9000000}"/>
              </a:ext>
            </a:extLst>
          </xdr:cNvPr>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70" name="شكل حر 22">
            <a:extLst>
              <a:ext uri="{FF2B5EF4-FFF2-40B4-BE49-F238E27FC236}">
                <a16:creationId xmlns:a16="http://schemas.microsoft.com/office/drawing/2014/main" xmlns="" id="{00000000-0008-0000-0000-0000AA000000}"/>
              </a:ext>
            </a:extLst>
          </xdr:cNvPr>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71" name="شكل حر 23">
            <a:extLst>
              <a:ext uri="{FF2B5EF4-FFF2-40B4-BE49-F238E27FC236}">
                <a16:creationId xmlns:a16="http://schemas.microsoft.com/office/drawing/2014/main" xmlns="" id="{00000000-0008-0000-0000-0000AB000000}"/>
              </a:ext>
            </a:extLst>
          </xdr:cNvPr>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twoCellAnchor editAs="oneCell">
    <xdr:from>
      <xdr:col>7</xdr:col>
      <xdr:colOff>95034</xdr:colOff>
      <xdr:row>1</xdr:row>
      <xdr:rowOff>29440</xdr:rowOff>
    </xdr:from>
    <xdr:to>
      <xdr:col>7</xdr:col>
      <xdr:colOff>527581</xdr:colOff>
      <xdr:row>1</xdr:row>
      <xdr:rowOff>322203</xdr:rowOff>
    </xdr:to>
    <xdr:grpSp>
      <xdr:nvGrpSpPr>
        <xdr:cNvPr id="172" name="أيقونة الكاميرا" descr="الكاميرا">
          <a:extLst>
            <a:ext uri="{FF2B5EF4-FFF2-40B4-BE49-F238E27FC236}">
              <a16:creationId xmlns:a16="http://schemas.microsoft.com/office/drawing/2014/main" xmlns="" id="{00000000-0008-0000-0000-0000AC000000}"/>
            </a:ext>
          </a:extLst>
        </xdr:cNvPr>
        <xdr:cNvGrpSpPr>
          <a:grpSpLocks noChangeAspect="1"/>
        </xdr:cNvGrpSpPr>
      </xdr:nvGrpSpPr>
      <xdr:grpSpPr bwMode="auto">
        <a:xfrm flipH="1">
          <a:off x="11235010019" y="534265"/>
          <a:ext cx="432547" cy="292763"/>
          <a:chOff x="306" y="55"/>
          <a:chExt cx="291" cy="27"/>
        </a:xfrm>
      </xdr:grpSpPr>
      <xdr:sp macro="" textlink="">
        <xdr:nvSpPr>
          <xdr:cNvPr id="174" name="مستطيل 27">
            <a:extLst>
              <a:ext uri="{FF2B5EF4-FFF2-40B4-BE49-F238E27FC236}">
                <a16:creationId xmlns:a16="http://schemas.microsoft.com/office/drawing/2014/main" xmlns="" id="{00000000-0008-0000-0000-0000AE000000}"/>
              </a:ext>
            </a:extLst>
          </xdr:cNvPr>
          <xdr:cNvSpPr>
            <a:spLocks noChangeArrowheads="1"/>
          </xdr:cNvSpPr>
        </xdr:nvSpPr>
        <xdr:spPr bwMode="auto">
          <a:xfrm flipH="1">
            <a:off x="306" y="55"/>
            <a:ext cx="291" cy="2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75" name="مستطيل 28">
            <a:extLst>
              <a:ext uri="{FF2B5EF4-FFF2-40B4-BE49-F238E27FC236}">
                <a16:creationId xmlns:a16="http://schemas.microsoft.com/office/drawing/2014/main" xmlns="" id="{00000000-0008-0000-0000-0000AF000000}"/>
              </a:ext>
            </a:extLst>
          </xdr:cNvPr>
          <xdr:cNvSpPr>
            <a:spLocks noChangeArrowheads="1"/>
          </xdr:cNvSpPr>
        </xdr:nvSpPr>
        <xdr:spPr bwMode="auto">
          <a:xfrm flipH="1">
            <a:off x="308" y="59"/>
            <a:ext cx="288" cy="22"/>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76" name="شكل حر 29">
            <a:extLst>
              <a:ext uri="{FF2B5EF4-FFF2-40B4-BE49-F238E27FC236}">
                <a16:creationId xmlns:a16="http://schemas.microsoft.com/office/drawing/2014/main" xmlns="" id="{00000000-0008-0000-0000-0000B0000000}"/>
              </a:ext>
            </a:extLst>
          </xdr:cNvPr>
          <xdr:cNvSpPr>
            <a:spLocks noEditPoints="1"/>
          </xdr:cNvSpPr>
        </xdr:nvSpPr>
        <xdr:spPr bwMode="auto">
          <a:xfrm flipH="1">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txBody>
          <a:bodyPr rtlCol="1"/>
          <a:lstStyle/>
          <a:p>
            <a:pPr rtl="1"/>
            <a:endParaRPr lang="en-US"/>
          </a:p>
        </xdr:txBody>
      </xdr:sp>
    </xdr:grpSp>
    <xdr:clientData/>
  </xdr:twoCellAnchor>
  <xdr:twoCellAnchor editAs="oneCell">
    <xdr:from>
      <xdr:col>11</xdr:col>
      <xdr:colOff>57150</xdr:colOff>
      <xdr:row>1</xdr:row>
      <xdr:rowOff>19915</xdr:rowOff>
    </xdr:from>
    <xdr:to>
      <xdr:col>12</xdr:col>
      <xdr:colOff>183668</xdr:colOff>
      <xdr:row>1</xdr:row>
      <xdr:rowOff>301724</xdr:rowOff>
    </xdr:to>
    <xdr:grpSp>
      <xdr:nvGrpSpPr>
        <xdr:cNvPr id="177" name="أيقونة الملاحظات" descr="مربع &quot;مذكرة&quot;">
          <a:extLst>
            <a:ext uri="{FF2B5EF4-FFF2-40B4-BE49-F238E27FC236}">
              <a16:creationId xmlns:a16="http://schemas.microsoft.com/office/drawing/2014/main" xmlns="" id="{00000000-0008-0000-0000-0000B1000000}"/>
            </a:ext>
          </a:extLst>
        </xdr:cNvPr>
        <xdr:cNvGrpSpPr>
          <a:grpSpLocks noChangeAspect="1"/>
        </xdr:cNvGrpSpPr>
      </xdr:nvGrpSpPr>
      <xdr:grpSpPr bwMode="auto">
        <a:xfrm>
          <a:off x="11229810382" y="524740"/>
          <a:ext cx="374168" cy="281809"/>
          <a:chOff x="89" y="56"/>
          <a:chExt cx="781" cy="26"/>
        </a:xfrm>
      </xdr:grpSpPr>
      <xdr:sp macro="" textlink="">
        <xdr:nvSpPr>
          <xdr:cNvPr id="179" name="مستطيل 33">
            <a:extLst>
              <a:ext uri="{FF2B5EF4-FFF2-40B4-BE49-F238E27FC236}">
                <a16:creationId xmlns:a16="http://schemas.microsoft.com/office/drawing/2014/main" xmlns="" id="{00000000-0008-0000-0000-0000B3000000}"/>
              </a:ext>
            </a:extLst>
          </xdr:cNvPr>
          <xdr:cNvSpPr>
            <a:spLocks noChangeArrowheads="1"/>
          </xdr:cNvSpPr>
        </xdr:nvSpPr>
        <xdr:spPr bwMode="auto">
          <a:xfrm flipH="1">
            <a:off x="89" y="56"/>
            <a:ext cx="781" cy="2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80" name="شكل حر 34">
            <a:extLst>
              <a:ext uri="{FF2B5EF4-FFF2-40B4-BE49-F238E27FC236}">
                <a16:creationId xmlns:a16="http://schemas.microsoft.com/office/drawing/2014/main" xmlns="" id="{00000000-0008-0000-0000-0000B4000000}"/>
              </a:ext>
            </a:extLst>
          </xdr:cNvPr>
          <xdr:cNvSpPr>
            <a:spLocks/>
          </xdr:cNvSpPr>
        </xdr:nvSpPr>
        <xdr:spPr bwMode="auto">
          <a:xfrm flipH="1">
            <a:off x="90" y="58"/>
            <a:ext cx="778" cy="20"/>
          </a:xfrm>
          <a:custGeom>
            <a:avLst/>
            <a:gdLst>
              <a:gd name="T0" fmla="*/ 628 w 2980"/>
              <a:gd name="T1" fmla="*/ 0 h 2233"/>
              <a:gd name="T2" fmla="*/ 2372 w 2980"/>
              <a:gd name="T3" fmla="*/ 42 h 2233"/>
              <a:gd name="T4" fmla="*/ 2980 w 2980"/>
              <a:gd name="T5" fmla="*/ 2149 h 2233"/>
              <a:gd name="T6" fmla="*/ 0 w 2980"/>
              <a:gd name="T7" fmla="*/ 2233 h 2233"/>
              <a:gd name="T8" fmla="*/ 628 w 2980"/>
              <a:gd name="T9" fmla="*/ 0 h 2233"/>
            </a:gdLst>
            <a:ahLst/>
            <a:cxnLst>
              <a:cxn ang="0">
                <a:pos x="T0" y="T1"/>
              </a:cxn>
              <a:cxn ang="0">
                <a:pos x="T2" y="T3"/>
              </a:cxn>
              <a:cxn ang="0">
                <a:pos x="T4" y="T5"/>
              </a:cxn>
              <a:cxn ang="0">
                <a:pos x="T6" y="T7"/>
              </a:cxn>
              <a:cxn ang="0">
                <a:pos x="T8" y="T9"/>
              </a:cxn>
            </a:cxnLst>
            <a:rect l="0" t="0" r="r" b="b"/>
            <a:pathLst>
              <a:path w="2980" h="2233">
                <a:moveTo>
                  <a:pt x="628" y="0"/>
                </a:moveTo>
                <a:lnTo>
                  <a:pt x="2372" y="42"/>
                </a:lnTo>
                <a:lnTo>
                  <a:pt x="2980" y="2149"/>
                </a:lnTo>
                <a:lnTo>
                  <a:pt x="0" y="2233"/>
                </a:lnTo>
                <a:lnTo>
                  <a:pt x="628"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81" name="شكل حر 35">
            <a:extLst>
              <a:ext uri="{FF2B5EF4-FFF2-40B4-BE49-F238E27FC236}">
                <a16:creationId xmlns:a16="http://schemas.microsoft.com/office/drawing/2014/main" xmlns="" id="{00000000-0008-0000-0000-0000B5000000}"/>
              </a:ext>
            </a:extLst>
          </xdr:cNvPr>
          <xdr:cNvSpPr>
            <a:spLocks noEditPoints="1"/>
          </xdr:cNvSpPr>
        </xdr:nvSpPr>
        <xdr:spPr bwMode="auto">
          <a:xfrm flipH="1">
            <a:off x="89" y="56"/>
            <a:ext cx="780" cy="26"/>
          </a:xfrm>
          <a:custGeom>
            <a:avLst/>
            <a:gdLst>
              <a:gd name="T0" fmla="*/ 1407 w 3234"/>
              <a:gd name="T1" fmla="*/ 575 h 2894"/>
              <a:gd name="T2" fmla="*/ 1857 w 3234"/>
              <a:gd name="T3" fmla="*/ 575 h 2894"/>
              <a:gd name="T4" fmla="*/ 1857 w 3234"/>
              <a:gd name="T5" fmla="*/ 1110 h 2894"/>
              <a:gd name="T6" fmla="*/ 2278 w 3234"/>
              <a:gd name="T7" fmla="*/ 1110 h 2894"/>
              <a:gd name="T8" fmla="*/ 1631 w 3234"/>
              <a:gd name="T9" fmla="*/ 1894 h 2894"/>
              <a:gd name="T10" fmla="*/ 985 w 3234"/>
              <a:gd name="T11" fmla="*/ 1110 h 2894"/>
              <a:gd name="T12" fmla="*/ 1407 w 3234"/>
              <a:gd name="T13" fmla="*/ 1110 h 2894"/>
              <a:gd name="T14" fmla="*/ 1407 w 3234"/>
              <a:gd name="T15" fmla="*/ 575 h 2894"/>
              <a:gd name="T16" fmla="*/ 892 w 3234"/>
              <a:gd name="T17" fmla="*/ 349 h 2894"/>
              <a:gd name="T18" fmla="*/ 357 w 3234"/>
              <a:gd name="T19" fmla="*/ 1736 h 2894"/>
              <a:gd name="T20" fmla="*/ 1017 w 3234"/>
              <a:gd name="T21" fmla="*/ 1736 h 2894"/>
              <a:gd name="T22" fmla="*/ 1017 w 3234"/>
              <a:gd name="T23" fmla="*/ 2122 h 2894"/>
              <a:gd name="T24" fmla="*/ 1020 w 3234"/>
              <a:gd name="T25" fmla="*/ 2155 h 2894"/>
              <a:gd name="T26" fmla="*/ 1029 w 3234"/>
              <a:gd name="T27" fmla="*/ 2186 h 2894"/>
              <a:gd name="T28" fmla="*/ 1042 w 3234"/>
              <a:gd name="T29" fmla="*/ 2214 h 2894"/>
              <a:gd name="T30" fmla="*/ 1061 w 3234"/>
              <a:gd name="T31" fmla="*/ 2240 h 2894"/>
              <a:gd name="T32" fmla="*/ 1083 w 3234"/>
              <a:gd name="T33" fmla="*/ 2262 h 2894"/>
              <a:gd name="T34" fmla="*/ 1108 w 3234"/>
              <a:gd name="T35" fmla="*/ 2280 h 2894"/>
              <a:gd name="T36" fmla="*/ 1137 w 3234"/>
              <a:gd name="T37" fmla="*/ 2294 h 2894"/>
              <a:gd name="T38" fmla="*/ 1168 w 3234"/>
              <a:gd name="T39" fmla="*/ 2302 h 2894"/>
              <a:gd name="T40" fmla="*/ 1201 w 3234"/>
              <a:gd name="T41" fmla="*/ 2305 h 2894"/>
              <a:gd name="T42" fmla="*/ 2033 w 3234"/>
              <a:gd name="T43" fmla="*/ 2305 h 2894"/>
              <a:gd name="T44" fmla="*/ 2066 w 3234"/>
              <a:gd name="T45" fmla="*/ 2302 h 2894"/>
              <a:gd name="T46" fmla="*/ 2097 w 3234"/>
              <a:gd name="T47" fmla="*/ 2294 h 2894"/>
              <a:gd name="T48" fmla="*/ 2125 w 3234"/>
              <a:gd name="T49" fmla="*/ 2280 h 2894"/>
              <a:gd name="T50" fmla="*/ 2151 w 3234"/>
              <a:gd name="T51" fmla="*/ 2262 h 2894"/>
              <a:gd name="T52" fmla="*/ 2173 w 3234"/>
              <a:gd name="T53" fmla="*/ 2240 h 2894"/>
              <a:gd name="T54" fmla="*/ 2191 w 3234"/>
              <a:gd name="T55" fmla="*/ 2214 h 2894"/>
              <a:gd name="T56" fmla="*/ 2205 w 3234"/>
              <a:gd name="T57" fmla="*/ 2186 h 2894"/>
              <a:gd name="T58" fmla="*/ 2213 w 3234"/>
              <a:gd name="T59" fmla="*/ 2155 h 2894"/>
              <a:gd name="T60" fmla="*/ 2216 w 3234"/>
              <a:gd name="T61" fmla="*/ 2122 h 2894"/>
              <a:gd name="T62" fmla="*/ 2216 w 3234"/>
              <a:gd name="T63" fmla="*/ 1736 h 2894"/>
              <a:gd name="T64" fmla="*/ 2884 w 3234"/>
              <a:gd name="T65" fmla="*/ 1736 h 2894"/>
              <a:gd name="T66" fmla="*/ 2342 w 3234"/>
              <a:gd name="T67" fmla="*/ 349 h 2894"/>
              <a:gd name="T68" fmla="*/ 892 w 3234"/>
              <a:gd name="T69" fmla="*/ 349 h 2894"/>
              <a:gd name="T70" fmla="*/ 653 w 3234"/>
              <a:gd name="T71" fmla="*/ 0 h 2894"/>
              <a:gd name="T72" fmla="*/ 2580 w 3234"/>
              <a:gd name="T73" fmla="*/ 0 h 2894"/>
              <a:gd name="T74" fmla="*/ 3234 w 3234"/>
              <a:gd name="T75" fmla="*/ 1675 h 2894"/>
              <a:gd name="T76" fmla="*/ 3234 w 3234"/>
              <a:gd name="T77" fmla="*/ 2894 h 2894"/>
              <a:gd name="T78" fmla="*/ 0 w 3234"/>
              <a:gd name="T79" fmla="*/ 2894 h 2894"/>
              <a:gd name="T80" fmla="*/ 0 w 3234"/>
              <a:gd name="T81" fmla="*/ 1693 h 2894"/>
              <a:gd name="T82" fmla="*/ 653 w 3234"/>
              <a:gd name="T83" fmla="*/ 0 h 28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234" h="2894">
                <a:moveTo>
                  <a:pt x="1407" y="575"/>
                </a:moveTo>
                <a:lnTo>
                  <a:pt x="1857" y="575"/>
                </a:lnTo>
                <a:lnTo>
                  <a:pt x="1857" y="1110"/>
                </a:lnTo>
                <a:lnTo>
                  <a:pt x="2278" y="1110"/>
                </a:lnTo>
                <a:lnTo>
                  <a:pt x="1631" y="1894"/>
                </a:lnTo>
                <a:lnTo>
                  <a:pt x="985" y="1110"/>
                </a:lnTo>
                <a:lnTo>
                  <a:pt x="1407" y="1110"/>
                </a:lnTo>
                <a:lnTo>
                  <a:pt x="1407" y="575"/>
                </a:lnTo>
                <a:close/>
                <a:moveTo>
                  <a:pt x="892" y="349"/>
                </a:moveTo>
                <a:lnTo>
                  <a:pt x="357" y="1736"/>
                </a:lnTo>
                <a:lnTo>
                  <a:pt x="1017" y="1736"/>
                </a:lnTo>
                <a:lnTo>
                  <a:pt x="1017" y="2122"/>
                </a:lnTo>
                <a:lnTo>
                  <a:pt x="1020" y="2155"/>
                </a:lnTo>
                <a:lnTo>
                  <a:pt x="1029" y="2186"/>
                </a:lnTo>
                <a:lnTo>
                  <a:pt x="1042" y="2214"/>
                </a:lnTo>
                <a:lnTo>
                  <a:pt x="1061" y="2240"/>
                </a:lnTo>
                <a:lnTo>
                  <a:pt x="1083" y="2262"/>
                </a:lnTo>
                <a:lnTo>
                  <a:pt x="1108" y="2280"/>
                </a:lnTo>
                <a:lnTo>
                  <a:pt x="1137" y="2294"/>
                </a:lnTo>
                <a:lnTo>
                  <a:pt x="1168" y="2302"/>
                </a:lnTo>
                <a:lnTo>
                  <a:pt x="1201" y="2305"/>
                </a:lnTo>
                <a:lnTo>
                  <a:pt x="2033" y="2305"/>
                </a:lnTo>
                <a:lnTo>
                  <a:pt x="2066" y="2302"/>
                </a:lnTo>
                <a:lnTo>
                  <a:pt x="2097" y="2294"/>
                </a:lnTo>
                <a:lnTo>
                  <a:pt x="2125" y="2280"/>
                </a:lnTo>
                <a:lnTo>
                  <a:pt x="2151" y="2262"/>
                </a:lnTo>
                <a:lnTo>
                  <a:pt x="2173" y="2240"/>
                </a:lnTo>
                <a:lnTo>
                  <a:pt x="2191" y="2214"/>
                </a:lnTo>
                <a:lnTo>
                  <a:pt x="2205" y="2186"/>
                </a:lnTo>
                <a:lnTo>
                  <a:pt x="2213" y="2155"/>
                </a:lnTo>
                <a:lnTo>
                  <a:pt x="2216" y="2122"/>
                </a:lnTo>
                <a:lnTo>
                  <a:pt x="2216" y="1736"/>
                </a:lnTo>
                <a:lnTo>
                  <a:pt x="2884" y="1736"/>
                </a:lnTo>
                <a:lnTo>
                  <a:pt x="2342" y="349"/>
                </a:lnTo>
                <a:lnTo>
                  <a:pt x="892" y="349"/>
                </a:lnTo>
                <a:close/>
                <a:moveTo>
                  <a:pt x="653" y="0"/>
                </a:moveTo>
                <a:lnTo>
                  <a:pt x="2580" y="0"/>
                </a:lnTo>
                <a:lnTo>
                  <a:pt x="3234" y="1675"/>
                </a:lnTo>
                <a:lnTo>
                  <a:pt x="3234" y="2894"/>
                </a:lnTo>
                <a:lnTo>
                  <a:pt x="0" y="2894"/>
                </a:lnTo>
                <a:lnTo>
                  <a:pt x="0" y="1693"/>
                </a:lnTo>
                <a:lnTo>
                  <a:pt x="653" y="0"/>
                </a:lnTo>
                <a:close/>
              </a:path>
            </a:pathLst>
          </a:custGeom>
          <a:solidFill>
            <a:schemeClr val="accent1"/>
          </a:solidFill>
          <a:ln w="0">
            <a:noFill/>
            <a:prstDash val="solid"/>
            <a:round/>
            <a:headEnd/>
            <a:tailEnd/>
          </a:ln>
        </xdr:spPr>
        <xdr:txBody>
          <a:bodyPr rtlCol="1"/>
          <a:lstStyle/>
          <a:p>
            <a:pPr rtl="1"/>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99793</xdr:colOff>
      <xdr:row>10</xdr:row>
      <xdr:rowOff>182654</xdr:rowOff>
    </xdr:from>
    <xdr:to>
      <xdr:col>2</xdr:col>
      <xdr:colOff>691962</xdr:colOff>
      <xdr:row>11</xdr:row>
      <xdr:rowOff>163043</xdr:rowOff>
    </xdr:to>
    <xdr:sp macro="" textlink="">
      <xdr:nvSpPr>
        <xdr:cNvPr id="2" name="تحرير لوحة المعلومات" descr="زر التنقل لعرض &quot;الجدول اليومي&quot;">
          <a:hlinkClick xmlns:r="http://schemas.openxmlformats.org/officeDocument/2006/relationships" r:id="rId1" tooltip="حدد لعرض الجدول اليومي"/>
          <a:extLst>
            <a:ext uri="{FF2B5EF4-FFF2-40B4-BE49-F238E27FC236}">
              <a16:creationId xmlns:a16="http://schemas.microsoft.com/office/drawing/2014/main" xmlns="" id="{00000000-0008-0000-0100-000002000000}"/>
            </a:ext>
          </a:extLst>
        </xdr:cNvPr>
        <xdr:cNvSpPr/>
      </xdr:nvSpPr>
      <xdr:spPr>
        <a:xfrm flipH="1">
          <a:off x="280768" y="2573429"/>
          <a:ext cx="1744694" cy="170889"/>
        </a:xfrm>
        <a:prstGeom prst="roundRect">
          <a:avLst/>
        </a:prstGeom>
        <a:solidFill>
          <a:schemeClr val="bg1"/>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ctr" rtl="1"/>
          <a:r>
            <a:rPr lang="ar" sz="1000" b="1">
              <a:solidFill>
                <a:schemeClr val="tx2"/>
              </a:solidFill>
              <a:effectLst/>
              <a:latin typeface="Tahoma" panose="020B0604030504040204" pitchFamily="34" charset="0"/>
              <a:ea typeface="+mn-ea"/>
              <a:cs typeface="Tahoma" panose="020B0604030504040204" pitchFamily="34" charset="0"/>
            </a:rPr>
            <a:t>عرض</a:t>
          </a:r>
          <a:r>
            <a:rPr lang="ar" sz="1000" b="1" baseline="0">
              <a:solidFill>
                <a:schemeClr val="tx2"/>
              </a:solidFill>
              <a:effectLst/>
              <a:latin typeface="Tahoma" panose="020B0604030504040204" pitchFamily="34" charset="0"/>
              <a:ea typeface="+mn-ea"/>
              <a:cs typeface="Tahoma" panose="020B0604030504040204" pitchFamily="34" charset="0"/>
            </a:rPr>
            <a:t>الجدول اليومي</a:t>
          </a:r>
          <a:endParaRPr lang="en-US" sz="1000" b="1">
            <a:solidFill>
              <a:schemeClr val="tx2"/>
            </a:solidFill>
            <a:effectLst/>
            <a:latin typeface="Tahoma" panose="020B0604030504040204" pitchFamily="34" charset="0"/>
            <a:ea typeface="+mn-ea"/>
            <a:cs typeface="Tahoma" panose="020B0604030504040204" pitchFamily="34" charset="0"/>
          </a:endParaRPr>
        </a:p>
      </xdr:txBody>
    </xdr:sp>
    <xdr:clientData fPrintsWithSheet="0"/>
  </xdr:twoCellAnchor>
  <xdr:twoCellAnchor editAs="oneCell">
    <xdr:from>
      <xdr:col>1</xdr:col>
      <xdr:colOff>107016</xdr:colOff>
      <xdr:row>9</xdr:row>
      <xdr:rowOff>21292</xdr:rowOff>
    </xdr:from>
    <xdr:to>
      <xdr:col>2</xdr:col>
      <xdr:colOff>699185</xdr:colOff>
      <xdr:row>10</xdr:row>
      <xdr:rowOff>1681</xdr:rowOff>
    </xdr:to>
    <xdr:sp macro="" textlink="">
      <xdr:nvSpPr>
        <xdr:cNvPr id="3" name="تحرير الأوقات" descr="زر التنقل لتحرير الفواصل الزمنية للمجدول">
          <a:hlinkClick xmlns:r="http://schemas.openxmlformats.org/officeDocument/2006/relationships" r:id="rId2" tooltip="حدد لتحرير الفواصل الزمنية"/>
          <a:extLst>
            <a:ext uri="{FF2B5EF4-FFF2-40B4-BE49-F238E27FC236}">
              <a16:creationId xmlns:a16="http://schemas.microsoft.com/office/drawing/2014/main" xmlns="" id="{00000000-0008-0000-0100-000003000000}"/>
            </a:ext>
          </a:extLst>
        </xdr:cNvPr>
        <xdr:cNvSpPr/>
      </xdr:nvSpPr>
      <xdr:spPr>
        <a:xfrm flipH="1">
          <a:off x="287991" y="2221567"/>
          <a:ext cx="1744694" cy="170889"/>
        </a:xfrm>
        <a:prstGeom prst="roundRect">
          <a:avLst/>
        </a:prstGeom>
        <a:solidFill>
          <a:schemeClr val="bg1"/>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ctr" rtl="1"/>
          <a:r>
            <a:rPr lang="ar" sz="1000" b="1">
              <a:solidFill>
                <a:schemeClr val="tx2"/>
              </a:solidFill>
              <a:effectLst/>
              <a:latin typeface="Tahoma" panose="020B0604030504040204" pitchFamily="34" charset="0"/>
              <a:ea typeface="+mn-ea"/>
              <a:cs typeface="Tahoma" panose="020B0604030504040204" pitchFamily="34" charset="0"/>
            </a:rPr>
            <a:t>تحرير الأوقات</a:t>
          </a:r>
        </a:p>
      </xdr:txBody>
    </xdr:sp>
    <xdr:clientData fPrintsWithSheet="0"/>
  </xdr:twoCellAnchor>
  <xdr:twoCellAnchor editAs="oneCell">
    <xdr:from>
      <xdr:col>4</xdr:col>
      <xdr:colOff>104775</xdr:colOff>
      <xdr:row>1</xdr:row>
      <xdr:rowOff>85725</xdr:rowOff>
    </xdr:from>
    <xdr:to>
      <xdr:col>4</xdr:col>
      <xdr:colOff>295275</xdr:colOff>
      <xdr:row>1</xdr:row>
      <xdr:rowOff>266700</xdr:rowOff>
    </xdr:to>
    <xdr:grpSp>
      <xdr:nvGrpSpPr>
        <xdr:cNvPr id="2051" name="أيقونة التاريخ" descr="التقويم">
          <a:extLst>
            <a:ext uri="{FF2B5EF4-FFF2-40B4-BE49-F238E27FC236}">
              <a16:creationId xmlns:a16="http://schemas.microsoft.com/office/drawing/2014/main" xmlns="" id="{00000000-0008-0000-0100-000003080000}"/>
            </a:ext>
          </a:extLst>
        </xdr:cNvPr>
        <xdr:cNvGrpSpPr>
          <a:grpSpLocks noChangeAspect="1"/>
        </xdr:cNvGrpSpPr>
      </xdr:nvGrpSpPr>
      <xdr:grpSpPr bwMode="auto">
        <a:xfrm flipH="1">
          <a:off x="11236928250" y="590550"/>
          <a:ext cx="190500" cy="180975"/>
          <a:chOff x="223" y="69"/>
          <a:chExt cx="20" cy="19"/>
        </a:xfrm>
      </xdr:grpSpPr>
      <xdr:sp macro="" textlink="">
        <xdr:nvSpPr>
          <xdr:cNvPr id="2052" name="مستطيل 4">
            <a:extLst>
              <a:ext uri="{FF2B5EF4-FFF2-40B4-BE49-F238E27FC236}">
                <a16:creationId xmlns:a16="http://schemas.microsoft.com/office/drawing/2014/main" xmlns="" id="{00000000-0008-0000-0100-000004080000}"/>
              </a:ext>
            </a:extLst>
          </xdr:cNvPr>
          <xdr:cNvSpPr>
            <a:spLocks noChangeArrowheads="1"/>
          </xdr:cNvSpPr>
        </xdr:nvSpPr>
        <xdr:spPr bwMode="auto">
          <a:xfrm flipH="1">
            <a:off x="223" y="69"/>
            <a:ext cx="20" cy="1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2053" name="شكل حر 5">
            <a:extLst>
              <a:ext uri="{FF2B5EF4-FFF2-40B4-BE49-F238E27FC236}">
                <a16:creationId xmlns:a16="http://schemas.microsoft.com/office/drawing/2014/main" xmlns="" id="{00000000-0008-0000-0100-000005080000}"/>
              </a:ext>
            </a:extLst>
          </xdr:cNvPr>
          <xdr:cNvSpPr>
            <a:spLocks noEditPoints="1"/>
          </xdr:cNvSpPr>
        </xdr:nvSpPr>
        <xdr:spPr bwMode="auto">
          <a:xfrm flipH="1">
            <a:off x="223" y="69"/>
            <a:ext cx="19" cy="19"/>
          </a:xfrm>
          <a:custGeom>
            <a:avLst/>
            <a:gdLst>
              <a:gd name="T0" fmla="*/ 2030 w 3130"/>
              <a:gd name="T1" fmla="*/ 1582 h 3097"/>
              <a:gd name="T2" fmla="*/ 2421 w 3130"/>
              <a:gd name="T3" fmla="*/ 2131 h 3097"/>
              <a:gd name="T4" fmla="*/ 2030 w 3130"/>
              <a:gd name="T5" fmla="*/ 2600 h 3097"/>
              <a:gd name="T6" fmla="*/ 1994 w 3130"/>
              <a:gd name="T7" fmla="*/ 1334 h 3097"/>
              <a:gd name="T8" fmla="*/ 901 w 3130"/>
              <a:gd name="T9" fmla="*/ 2600 h 3097"/>
              <a:gd name="T10" fmla="*/ 646 w 3130"/>
              <a:gd name="T11" fmla="*/ 1550 h 3097"/>
              <a:gd name="T12" fmla="*/ 768 w 3130"/>
              <a:gd name="T13" fmla="*/ 1535 h 3097"/>
              <a:gd name="T14" fmla="*/ 890 w 3130"/>
              <a:gd name="T15" fmla="*/ 1469 h 3097"/>
              <a:gd name="T16" fmla="*/ 939 w 3130"/>
              <a:gd name="T17" fmla="*/ 1378 h 3097"/>
              <a:gd name="T18" fmla="*/ 286 w 3130"/>
              <a:gd name="T19" fmla="*/ 1032 h 3097"/>
              <a:gd name="T20" fmla="*/ 286 w 3130"/>
              <a:gd name="T21" fmla="*/ 1032 h 3097"/>
              <a:gd name="T22" fmla="*/ 570 w 3130"/>
              <a:gd name="T23" fmla="*/ 416 h 3097"/>
              <a:gd name="T24" fmla="*/ 509 w 3130"/>
              <a:gd name="T25" fmla="*/ 551 h 3097"/>
              <a:gd name="T26" fmla="*/ 531 w 3130"/>
              <a:gd name="T27" fmla="*/ 703 h 3097"/>
              <a:gd name="T28" fmla="*/ 628 w 3130"/>
              <a:gd name="T29" fmla="*/ 814 h 3097"/>
              <a:gd name="T30" fmla="*/ 774 w 3130"/>
              <a:gd name="T31" fmla="*/ 858 h 3097"/>
              <a:gd name="T32" fmla="*/ 920 w 3130"/>
              <a:gd name="T33" fmla="*/ 814 h 3097"/>
              <a:gd name="T34" fmla="*/ 1017 w 3130"/>
              <a:gd name="T35" fmla="*/ 703 h 3097"/>
              <a:gd name="T36" fmla="*/ 1039 w 3130"/>
              <a:gd name="T37" fmla="*/ 551 h 3097"/>
              <a:gd name="T38" fmla="*/ 977 w 3130"/>
              <a:gd name="T39" fmla="*/ 416 h 3097"/>
              <a:gd name="T40" fmla="*/ 2202 w 3130"/>
              <a:gd name="T41" fmla="*/ 390 h 3097"/>
              <a:gd name="T42" fmla="*/ 2123 w 3130"/>
              <a:gd name="T43" fmla="*/ 514 h 3097"/>
              <a:gd name="T44" fmla="*/ 2123 w 3130"/>
              <a:gd name="T45" fmla="*/ 668 h 3097"/>
              <a:gd name="T46" fmla="*/ 2204 w 3130"/>
              <a:gd name="T47" fmla="*/ 792 h 3097"/>
              <a:gd name="T48" fmla="*/ 2340 w 3130"/>
              <a:gd name="T49" fmla="*/ 855 h 3097"/>
              <a:gd name="T50" fmla="*/ 2492 w 3130"/>
              <a:gd name="T51" fmla="*/ 833 h 3097"/>
              <a:gd name="T52" fmla="*/ 2604 w 3130"/>
              <a:gd name="T53" fmla="*/ 736 h 3097"/>
              <a:gd name="T54" fmla="*/ 2647 w 3130"/>
              <a:gd name="T55" fmla="*/ 590 h 3097"/>
              <a:gd name="T56" fmla="*/ 2605 w 3130"/>
              <a:gd name="T57" fmla="*/ 445 h 3097"/>
              <a:gd name="T58" fmla="*/ 3130 w 3130"/>
              <a:gd name="T59" fmla="*/ 249 h 3097"/>
              <a:gd name="T60" fmla="*/ 2379 w 3130"/>
              <a:gd name="T61" fmla="*/ 0 h 3097"/>
              <a:gd name="T62" fmla="*/ 2474 w 3130"/>
              <a:gd name="T63" fmla="*/ 39 h 3097"/>
              <a:gd name="T64" fmla="*/ 2513 w 3130"/>
              <a:gd name="T65" fmla="*/ 133 h 3097"/>
              <a:gd name="T66" fmla="*/ 2490 w 3130"/>
              <a:gd name="T67" fmla="*/ 688 h 3097"/>
              <a:gd name="T68" fmla="*/ 2406 w 3130"/>
              <a:gd name="T69" fmla="*/ 744 h 3097"/>
              <a:gd name="T70" fmla="*/ 2305 w 3130"/>
              <a:gd name="T71" fmla="*/ 724 h 3097"/>
              <a:gd name="T72" fmla="*/ 2249 w 3130"/>
              <a:gd name="T73" fmla="*/ 640 h 3097"/>
              <a:gd name="T74" fmla="*/ 2257 w 3130"/>
              <a:gd name="T75" fmla="*/ 81 h 3097"/>
              <a:gd name="T76" fmla="*/ 2328 w 3130"/>
              <a:gd name="T77" fmla="*/ 10 h 3097"/>
              <a:gd name="T78" fmla="*/ 801 w 3130"/>
              <a:gd name="T79" fmla="*/ 3 h 3097"/>
              <a:gd name="T80" fmla="*/ 884 w 3130"/>
              <a:gd name="T81" fmla="*/ 58 h 3097"/>
              <a:gd name="T82" fmla="*/ 907 w 3130"/>
              <a:gd name="T83" fmla="*/ 613 h 3097"/>
              <a:gd name="T84" fmla="*/ 868 w 3130"/>
              <a:gd name="T85" fmla="*/ 707 h 3097"/>
              <a:gd name="T86" fmla="*/ 774 w 3130"/>
              <a:gd name="T87" fmla="*/ 746 h 3097"/>
              <a:gd name="T88" fmla="*/ 680 w 3130"/>
              <a:gd name="T89" fmla="*/ 707 h 3097"/>
              <a:gd name="T90" fmla="*/ 641 w 3130"/>
              <a:gd name="T91" fmla="*/ 613 h 3097"/>
              <a:gd name="T92" fmla="*/ 663 w 3130"/>
              <a:gd name="T93" fmla="*/ 58 h 3097"/>
              <a:gd name="T94" fmla="*/ 746 w 3130"/>
              <a:gd name="T95" fmla="*/ 3 h 30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130" h="3097">
                <a:moveTo>
                  <a:pt x="2030" y="1582"/>
                </a:moveTo>
                <a:lnTo>
                  <a:pt x="1712" y="2131"/>
                </a:lnTo>
                <a:lnTo>
                  <a:pt x="2030" y="2131"/>
                </a:lnTo>
                <a:lnTo>
                  <a:pt x="2030" y="1582"/>
                </a:lnTo>
                <a:close/>
                <a:moveTo>
                  <a:pt x="1994" y="1334"/>
                </a:moveTo>
                <a:lnTo>
                  <a:pt x="2276" y="1334"/>
                </a:lnTo>
                <a:lnTo>
                  <a:pt x="2276" y="2131"/>
                </a:lnTo>
                <a:lnTo>
                  <a:pt x="2421" y="2131"/>
                </a:lnTo>
                <a:lnTo>
                  <a:pt x="2421" y="2327"/>
                </a:lnTo>
                <a:lnTo>
                  <a:pt x="2276" y="2327"/>
                </a:lnTo>
                <a:lnTo>
                  <a:pt x="2276" y="2600"/>
                </a:lnTo>
                <a:lnTo>
                  <a:pt x="2030" y="2600"/>
                </a:lnTo>
                <a:lnTo>
                  <a:pt x="2030" y="2327"/>
                </a:lnTo>
                <a:lnTo>
                  <a:pt x="1525" y="2327"/>
                </a:lnTo>
                <a:lnTo>
                  <a:pt x="1525" y="2108"/>
                </a:lnTo>
                <a:lnTo>
                  <a:pt x="1994" y="1334"/>
                </a:lnTo>
                <a:close/>
                <a:moveTo>
                  <a:pt x="949" y="1326"/>
                </a:moveTo>
                <a:lnTo>
                  <a:pt x="1158" y="1326"/>
                </a:lnTo>
                <a:lnTo>
                  <a:pt x="1158" y="2600"/>
                </a:lnTo>
                <a:lnTo>
                  <a:pt x="901" y="2600"/>
                </a:lnTo>
                <a:lnTo>
                  <a:pt x="901" y="1721"/>
                </a:lnTo>
                <a:lnTo>
                  <a:pt x="602" y="1721"/>
                </a:lnTo>
                <a:lnTo>
                  <a:pt x="602" y="1552"/>
                </a:lnTo>
                <a:lnTo>
                  <a:pt x="646" y="1550"/>
                </a:lnTo>
                <a:lnTo>
                  <a:pt x="685" y="1546"/>
                </a:lnTo>
                <a:lnTo>
                  <a:pt x="718" y="1543"/>
                </a:lnTo>
                <a:lnTo>
                  <a:pt x="745" y="1539"/>
                </a:lnTo>
                <a:lnTo>
                  <a:pt x="768" y="1535"/>
                </a:lnTo>
                <a:lnTo>
                  <a:pt x="803" y="1525"/>
                </a:lnTo>
                <a:lnTo>
                  <a:pt x="836" y="1510"/>
                </a:lnTo>
                <a:lnTo>
                  <a:pt x="864" y="1491"/>
                </a:lnTo>
                <a:lnTo>
                  <a:pt x="890" y="1469"/>
                </a:lnTo>
                <a:lnTo>
                  <a:pt x="905" y="1450"/>
                </a:lnTo>
                <a:lnTo>
                  <a:pt x="919" y="1429"/>
                </a:lnTo>
                <a:lnTo>
                  <a:pt x="930" y="1405"/>
                </a:lnTo>
                <a:lnTo>
                  <a:pt x="939" y="1378"/>
                </a:lnTo>
                <a:lnTo>
                  <a:pt x="945" y="1356"/>
                </a:lnTo>
                <a:lnTo>
                  <a:pt x="948" y="1339"/>
                </a:lnTo>
                <a:lnTo>
                  <a:pt x="949" y="1326"/>
                </a:lnTo>
                <a:close/>
                <a:moveTo>
                  <a:pt x="286" y="1032"/>
                </a:moveTo>
                <a:lnTo>
                  <a:pt x="286" y="2811"/>
                </a:lnTo>
                <a:lnTo>
                  <a:pt x="2843" y="2811"/>
                </a:lnTo>
                <a:lnTo>
                  <a:pt x="2843" y="1032"/>
                </a:lnTo>
                <a:lnTo>
                  <a:pt x="286" y="1032"/>
                </a:lnTo>
                <a:close/>
                <a:moveTo>
                  <a:pt x="0" y="249"/>
                </a:moveTo>
                <a:lnTo>
                  <a:pt x="597" y="249"/>
                </a:lnTo>
                <a:lnTo>
                  <a:pt x="597" y="390"/>
                </a:lnTo>
                <a:lnTo>
                  <a:pt x="570" y="416"/>
                </a:lnTo>
                <a:lnTo>
                  <a:pt x="548" y="445"/>
                </a:lnTo>
                <a:lnTo>
                  <a:pt x="530" y="479"/>
                </a:lnTo>
                <a:lnTo>
                  <a:pt x="517" y="514"/>
                </a:lnTo>
                <a:lnTo>
                  <a:pt x="509" y="551"/>
                </a:lnTo>
                <a:lnTo>
                  <a:pt x="506" y="590"/>
                </a:lnTo>
                <a:lnTo>
                  <a:pt x="509" y="629"/>
                </a:lnTo>
                <a:lnTo>
                  <a:pt x="517" y="668"/>
                </a:lnTo>
                <a:lnTo>
                  <a:pt x="531" y="703"/>
                </a:lnTo>
                <a:lnTo>
                  <a:pt x="549" y="736"/>
                </a:lnTo>
                <a:lnTo>
                  <a:pt x="571" y="766"/>
                </a:lnTo>
                <a:lnTo>
                  <a:pt x="599" y="792"/>
                </a:lnTo>
                <a:lnTo>
                  <a:pt x="628" y="814"/>
                </a:lnTo>
                <a:lnTo>
                  <a:pt x="661" y="833"/>
                </a:lnTo>
                <a:lnTo>
                  <a:pt x="696" y="847"/>
                </a:lnTo>
                <a:lnTo>
                  <a:pt x="734" y="855"/>
                </a:lnTo>
                <a:lnTo>
                  <a:pt x="774" y="858"/>
                </a:lnTo>
                <a:lnTo>
                  <a:pt x="814" y="855"/>
                </a:lnTo>
                <a:lnTo>
                  <a:pt x="851" y="847"/>
                </a:lnTo>
                <a:lnTo>
                  <a:pt x="886" y="833"/>
                </a:lnTo>
                <a:lnTo>
                  <a:pt x="920" y="814"/>
                </a:lnTo>
                <a:lnTo>
                  <a:pt x="950" y="792"/>
                </a:lnTo>
                <a:lnTo>
                  <a:pt x="976" y="766"/>
                </a:lnTo>
                <a:lnTo>
                  <a:pt x="999" y="736"/>
                </a:lnTo>
                <a:lnTo>
                  <a:pt x="1017" y="703"/>
                </a:lnTo>
                <a:lnTo>
                  <a:pt x="1030" y="668"/>
                </a:lnTo>
                <a:lnTo>
                  <a:pt x="1039" y="629"/>
                </a:lnTo>
                <a:lnTo>
                  <a:pt x="1042" y="590"/>
                </a:lnTo>
                <a:lnTo>
                  <a:pt x="1039" y="551"/>
                </a:lnTo>
                <a:lnTo>
                  <a:pt x="1030" y="514"/>
                </a:lnTo>
                <a:lnTo>
                  <a:pt x="1017" y="479"/>
                </a:lnTo>
                <a:lnTo>
                  <a:pt x="999" y="445"/>
                </a:lnTo>
                <a:lnTo>
                  <a:pt x="977" y="416"/>
                </a:lnTo>
                <a:lnTo>
                  <a:pt x="951" y="390"/>
                </a:lnTo>
                <a:lnTo>
                  <a:pt x="951" y="249"/>
                </a:lnTo>
                <a:lnTo>
                  <a:pt x="2202" y="249"/>
                </a:lnTo>
                <a:lnTo>
                  <a:pt x="2202" y="390"/>
                </a:lnTo>
                <a:lnTo>
                  <a:pt x="2176" y="416"/>
                </a:lnTo>
                <a:lnTo>
                  <a:pt x="2154" y="445"/>
                </a:lnTo>
                <a:lnTo>
                  <a:pt x="2136" y="479"/>
                </a:lnTo>
                <a:lnTo>
                  <a:pt x="2123" y="514"/>
                </a:lnTo>
                <a:lnTo>
                  <a:pt x="2115" y="551"/>
                </a:lnTo>
                <a:lnTo>
                  <a:pt x="2112" y="590"/>
                </a:lnTo>
                <a:lnTo>
                  <a:pt x="2115" y="629"/>
                </a:lnTo>
                <a:lnTo>
                  <a:pt x="2123" y="668"/>
                </a:lnTo>
                <a:lnTo>
                  <a:pt x="2137" y="703"/>
                </a:lnTo>
                <a:lnTo>
                  <a:pt x="2155" y="736"/>
                </a:lnTo>
                <a:lnTo>
                  <a:pt x="2177" y="766"/>
                </a:lnTo>
                <a:lnTo>
                  <a:pt x="2204" y="792"/>
                </a:lnTo>
                <a:lnTo>
                  <a:pt x="2233" y="814"/>
                </a:lnTo>
                <a:lnTo>
                  <a:pt x="2267" y="833"/>
                </a:lnTo>
                <a:lnTo>
                  <a:pt x="2302" y="847"/>
                </a:lnTo>
                <a:lnTo>
                  <a:pt x="2340" y="855"/>
                </a:lnTo>
                <a:lnTo>
                  <a:pt x="2379" y="858"/>
                </a:lnTo>
                <a:lnTo>
                  <a:pt x="2420" y="855"/>
                </a:lnTo>
                <a:lnTo>
                  <a:pt x="2457" y="847"/>
                </a:lnTo>
                <a:lnTo>
                  <a:pt x="2492" y="833"/>
                </a:lnTo>
                <a:lnTo>
                  <a:pt x="2525" y="814"/>
                </a:lnTo>
                <a:lnTo>
                  <a:pt x="2555" y="792"/>
                </a:lnTo>
                <a:lnTo>
                  <a:pt x="2582" y="766"/>
                </a:lnTo>
                <a:lnTo>
                  <a:pt x="2604" y="736"/>
                </a:lnTo>
                <a:lnTo>
                  <a:pt x="2623" y="703"/>
                </a:lnTo>
                <a:lnTo>
                  <a:pt x="2636" y="668"/>
                </a:lnTo>
                <a:lnTo>
                  <a:pt x="2645" y="629"/>
                </a:lnTo>
                <a:lnTo>
                  <a:pt x="2647" y="590"/>
                </a:lnTo>
                <a:lnTo>
                  <a:pt x="2645" y="551"/>
                </a:lnTo>
                <a:lnTo>
                  <a:pt x="2636" y="514"/>
                </a:lnTo>
                <a:lnTo>
                  <a:pt x="2623" y="479"/>
                </a:lnTo>
                <a:lnTo>
                  <a:pt x="2605" y="445"/>
                </a:lnTo>
                <a:lnTo>
                  <a:pt x="2583" y="416"/>
                </a:lnTo>
                <a:lnTo>
                  <a:pt x="2556" y="390"/>
                </a:lnTo>
                <a:lnTo>
                  <a:pt x="2556" y="249"/>
                </a:lnTo>
                <a:lnTo>
                  <a:pt x="3130" y="249"/>
                </a:lnTo>
                <a:lnTo>
                  <a:pt x="3130" y="3097"/>
                </a:lnTo>
                <a:lnTo>
                  <a:pt x="0" y="3097"/>
                </a:lnTo>
                <a:lnTo>
                  <a:pt x="0" y="249"/>
                </a:lnTo>
                <a:close/>
                <a:moveTo>
                  <a:pt x="2379" y="0"/>
                </a:moveTo>
                <a:lnTo>
                  <a:pt x="2406" y="3"/>
                </a:lnTo>
                <a:lnTo>
                  <a:pt x="2432" y="10"/>
                </a:lnTo>
                <a:lnTo>
                  <a:pt x="2454" y="23"/>
                </a:lnTo>
                <a:lnTo>
                  <a:pt x="2474" y="39"/>
                </a:lnTo>
                <a:lnTo>
                  <a:pt x="2490" y="58"/>
                </a:lnTo>
                <a:lnTo>
                  <a:pt x="2502" y="81"/>
                </a:lnTo>
                <a:lnTo>
                  <a:pt x="2510" y="107"/>
                </a:lnTo>
                <a:lnTo>
                  <a:pt x="2513" y="133"/>
                </a:lnTo>
                <a:lnTo>
                  <a:pt x="2513" y="613"/>
                </a:lnTo>
                <a:lnTo>
                  <a:pt x="2510" y="640"/>
                </a:lnTo>
                <a:lnTo>
                  <a:pt x="2502" y="665"/>
                </a:lnTo>
                <a:lnTo>
                  <a:pt x="2490" y="688"/>
                </a:lnTo>
                <a:lnTo>
                  <a:pt x="2474" y="707"/>
                </a:lnTo>
                <a:lnTo>
                  <a:pt x="2454" y="724"/>
                </a:lnTo>
                <a:lnTo>
                  <a:pt x="2432" y="736"/>
                </a:lnTo>
                <a:lnTo>
                  <a:pt x="2406" y="744"/>
                </a:lnTo>
                <a:lnTo>
                  <a:pt x="2379" y="746"/>
                </a:lnTo>
                <a:lnTo>
                  <a:pt x="2352" y="744"/>
                </a:lnTo>
                <a:lnTo>
                  <a:pt x="2328" y="736"/>
                </a:lnTo>
                <a:lnTo>
                  <a:pt x="2305" y="724"/>
                </a:lnTo>
                <a:lnTo>
                  <a:pt x="2285" y="707"/>
                </a:lnTo>
                <a:lnTo>
                  <a:pt x="2269" y="688"/>
                </a:lnTo>
                <a:lnTo>
                  <a:pt x="2257" y="665"/>
                </a:lnTo>
                <a:lnTo>
                  <a:pt x="2249" y="640"/>
                </a:lnTo>
                <a:lnTo>
                  <a:pt x="2247" y="613"/>
                </a:lnTo>
                <a:lnTo>
                  <a:pt x="2247" y="133"/>
                </a:lnTo>
                <a:lnTo>
                  <a:pt x="2249" y="107"/>
                </a:lnTo>
                <a:lnTo>
                  <a:pt x="2257" y="81"/>
                </a:lnTo>
                <a:lnTo>
                  <a:pt x="2269" y="58"/>
                </a:lnTo>
                <a:lnTo>
                  <a:pt x="2285" y="39"/>
                </a:lnTo>
                <a:lnTo>
                  <a:pt x="2305" y="23"/>
                </a:lnTo>
                <a:lnTo>
                  <a:pt x="2328" y="10"/>
                </a:lnTo>
                <a:lnTo>
                  <a:pt x="2352" y="3"/>
                </a:lnTo>
                <a:lnTo>
                  <a:pt x="2379" y="0"/>
                </a:lnTo>
                <a:close/>
                <a:moveTo>
                  <a:pt x="774" y="0"/>
                </a:moveTo>
                <a:lnTo>
                  <a:pt x="801" y="3"/>
                </a:lnTo>
                <a:lnTo>
                  <a:pt x="826" y="10"/>
                </a:lnTo>
                <a:lnTo>
                  <a:pt x="848" y="23"/>
                </a:lnTo>
                <a:lnTo>
                  <a:pt x="868" y="39"/>
                </a:lnTo>
                <a:lnTo>
                  <a:pt x="884" y="58"/>
                </a:lnTo>
                <a:lnTo>
                  <a:pt x="896" y="81"/>
                </a:lnTo>
                <a:lnTo>
                  <a:pt x="904" y="107"/>
                </a:lnTo>
                <a:lnTo>
                  <a:pt x="907" y="133"/>
                </a:lnTo>
                <a:lnTo>
                  <a:pt x="907" y="613"/>
                </a:lnTo>
                <a:lnTo>
                  <a:pt x="904" y="640"/>
                </a:lnTo>
                <a:lnTo>
                  <a:pt x="896" y="665"/>
                </a:lnTo>
                <a:lnTo>
                  <a:pt x="884" y="688"/>
                </a:lnTo>
                <a:lnTo>
                  <a:pt x="868" y="707"/>
                </a:lnTo>
                <a:lnTo>
                  <a:pt x="848" y="724"/>
                </a:lnTo>
                <a:lnTo>
                  <a:pt x="826" y="736"/>
                </a:lnTo>
                <a:lnTo>
                  <a:pt x="801" y="744"/>
                </a:lnTo>
                <a:lnTo>
                  <a:pt x="774" y="746"/>
                </a:lnTo>
                <a:lnTo>
                  <a:pt x="746" y="744"/>
                </a:lnTo>
                <a:lnTo>
                  <a:pt x="722" y="736"/>
                </a:lnTo>
                <a:lnTo>
                  <a:pt x="699" y="724"/>
                </a:lnTo>
                <a:lnTo>
                  <a:pt x="680" y="707"/>
                </a:lnTo>
                <a:lnTo>
                  <a:pt x="663" y="688"/>
                </a:lnTo>
                <a:lnTo>
                  <a:pt x="651" y="665"/>
                </a:lnTo>
                <a:lnTo>
                  <a:pt x="643" y="640"/>
                </a:lnTo>
                <a:lnTo>
                  <a:pt x="641" y="613"/>
                </a:lnTo>
                <a:lnTo>
                  <a:pt x="641" y="133"/>
                </a:lnTo>
                <a:lnTo>
                  <a:pt x="643" y="107"/>
                </a:lnTo>
                <a:lnTo>
                  <a:pt x="651" y="81"/>
                </a:lnTo>
                <a:lnTo>
                  <a:pt x="663" y="58"/>
                </a:lnTo>
                <a:lnTo>
                  <a:pt x="680" y="39"/>
                </a:lnTo>
                <a:lnTo>
                  <a:pt x="699" y="23"/>
                </a:lnTo>
                <a:lnTo>
                  <a:pt x="722" y="10"/>
                </a:lnTo>
                <a:lnTo>
                  <a:pt x="746" y="3"/>
                </a:lnTo>
                <a:lnTo>
                  <a:pt x="774"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twoCellAnchor editAs="oneCell">
    <xdr:from>
      <xdr:col>5</xdr:col>
      <xdr:colOff>123825</xdr:colOff>
      <xdr:row>1</xdr:row>
      <xdr:rowOff>85725</xdr:rowOff>
    </xdr:from>
    <xdr:to>
      <xdr:col>5</xdr:col>
      <xdr:colOff>304800</xdr:colOff>
      <xdr:row>1</xdr:row>
      <xdr:rowOff>266700</xdr:rowOff>
    </xdr:to>
    <xdr:grpSp>
      <xdr:nvGrpSpPr>
        <xdr:cNvPr id="2056" name="أيقونة الوقت" descr="ساعة">
          <a:extLst>
            <a:ext uri="{FF2B5EF4-FFF2-40B4-BE49-F238E27FC236}">
              <a16:creationId xmlns:a16="http://schemas.microsoft.com/office/drawing/2014/main" xmlns="" id="{00000000-0008-0000-0100-000008080000}"/>
            </a:ext>
          </a:extLst>
        </xdr:cNvPr>
        <xdr:cNvGrpSpPr>
          <a:grpSpLocks noChangeAspect="1"/>
        </xdr:cNvGrpSpPr>
      </xdr:nvGrpSpPr>
      <xdr:grpSpPr bwMode="auto">
        <a:xfrm flipH="1">
          <a:off x="11235128025" y="590550"/>
          <a:ext cx="180975" cy="180975"/>
          <a:chOff x="390" y="69"/>
          <a:chExt cx="19" cy="19"/>
        </a:xfrm>
      </xdr:grpSpPr>
      <xdr:sp macro="" textlink="">
        <xdr:nvSpPr>
          <xdr:cNvPr id="2057" name="مستطيل 9">
            <a:extLst>
              <a:ext uri="{FF2B5EF4-FFF2-40B4-BE49-F238E27FC236}">
                <a16:creationId xmlns:a16="http://schemas.microsoft.com/office/drawing/2014/main" xmlns="" id="{00000000-0008-0000-0100-000009080000}"/>
              </a:ext>
            </a:extLst>
          </xdr:cNvPr>
          <xdr:cNvSpPr>
            <a:spLocks noChangeArrowheads="1"/>
          </xdr:cNvSpPr>
        </xdr:nvSpPr>
        <xdr:spPr bwMode="auto">
          <a:xfrm flipH="1">
            <a:off x="390" y="69"/>
            <a:ext cx="19" cy="1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2058" name="شكل حر 10">
            <a:extLst>
              <a:ext uri="{FF2B5EF4-FFF2-40B4-BE49-F238E27FC236}">
                <a16:creationId xmlns:a16="http://schemas.microsoft.com/office/drawing/2014/main" xmlns="" id="{00000000-0008-0000-0100-00000A080000}"/>
              </a:ext>
            </a:extLst>
          </xdr:cNvPr>
          <xdr:cNvSpPr>
            <a:spLocks noEditPoints="1"/>
          </xdr:cNvSpPr>
        </xdr:nvSpPr>
        <xdr:spPr bwMode="auto">
          <a:xfrm flipH="1">
            <a:off x="390" y="69"/>
            <a:ext cx="19" cy="19"/>
          </a:xfrm>
          <a:custGeom>
            <a:avLst/>
            <a:gdLst>
              <a:gd name="T0" fmla="*/ 1733 w 3307"/>
              <a:gd name="T1" fmla="*/ 675 h 3307"/>
              <a:gd name="T2" fmla="*/ 1793 w 3307"/>
              <a:gd name="T3" fmla="*/ 765 h 3307"/>
              <a:gd name="T4" fmla="*/ 2174 w 3307"/>
              <a:gd name="T5" fmla="*/ 1989 h 3307"/>
              <a:gd name="T6" fmla="*/ 2197 w 3307"/>
              <a:gd name="T7" fmla="*/ 2082 h 3307"/>
              <a:gd name="T8" fmla="*/ 2155 w 3307"/>
              <a:gd name="T9" fmla="*/ 2171 h 3307"/>
              <a:gd name="T10" fmla="*/ 2076 w 3307"/>
              <a:gd name="T11" fmla="*/ 2209 h 3307"/>
              <a:gd name="T12" fmla="*/ 1990 w 3307"/>
              <a:gd name="T13" fmla="*/ 2195 h 3307"/>
              <a:gd name="T14" fmla="*/ 1511 w 3307"/>
              <a:gd name="T15" fmla="*/ 794 h 3307"/>
              <a:gd name="T16" fmla="*/ 1553 w 3307"/>
              <a:gd name="T17" fmla="*/ 692 h 3307"/>
              <a:gd name="T18" fmla="*/ 1652 w 3307"/>
              <a:gd name="T19" fmla="*/ 651 h 3307"/>
              <a:gd name="T20" fmla="*/ 1401 w 3307"/>
              <a:gd name="T21" fmla="*/ 530 h 3307"/>
              <a:gd name="T22" fmla="*/ 1096 w 3307"/>
              <a:gd name="T23" fmla="*/ 646 h 3307"/>
              <a:gd name="T24" fmla="*/ 840 w 3307"/>
              <a:gd name="T25" fmla="*/ 840 h 3307"/>
              <a:gd name="T26" fmla="*/ 645 w 3307"/>
              <a:gd name="T27" fmla="*/ 1096 h 3307"/>
              <a:gd name="T28" fmla="*/ 529 w 3307"/>
              <a:gd name="T29" fmla="*/ 1401 h 3307"/>
              <a:gd name="T30" fmla="*/ 505 w 3307"/>
              <a:gd name="T31" fmla="*/ 1740 h 3307"/>
              <a:gd name="T32" fmla="*/ 577 w 3307"/>
              <a:gd name="T33" fmla="*/ 2063 h 3307"/>
              <a:gd name="T34" fmla="*/ 734 w 3307"/>
              <a:gd name="T35" fmla="*/ 2346 h 3307"/>
              <a:gd name="T36" fmla="*/ 961 w 3307"/>
              <a:gd name="T37" fmla="*/ 2572 h 3307"/>
              <a:gd name="T38" fmla="*/ 1244 w 3307"/>
              <a:gd name="T39" fmla="*/ 2730 h 3307"/>
              <a:gd name="T40" fmla="*/ 1567 w 3307"/>
              <a:gd name="T41" fmla="*/ 2802 h 3307"/>
              <a:gd name="T42" fmla="*/ 1906 w 3307"/>
              <a:gd name="T43" fmla="*/ 2777 h 3307"/>
              <a:gd name="T44" fmla="*/ 2211 w 3307"/>
              <a:gd name="T45" fmla="*/ 2661 h 3307"/>
              <a:gd name="T46" fmla="*/ 2467 w 3307"/>
              <a:gd name="T47" fmla="*/ 2467 h 3307"/>
              <a:gd name="T48" fmla="*/ 2662 w 3307"/>
              <a:gd name="T49" fmla="*/ 2211 h 3307"/>
              <a:gd name="T50" fmla="*/ 2778 w 3307"/>
              <a:gd name="T51" fmla="*/ 1906 h 3307"/>
              <a:gd name="T52" fmla="*/ 2802 w 3307"/>
              <a:gd name="T53" fmla="*/ 1567 h 3307"/>
              <a:gd name="T54" fmla="*/ 2730 w 3307"/>
              <a:gd name="T55" fmla="*/ 1244 h 3307"/>
              <a:gd name="T56" fmla="*/ 2573 w 3307"/>
              <a:gd name="T57" fmla="*/ 961 h 3307"/>
              <a:gd name="T58" fmla="*/ 2346 w 3307"/>
              <a:gd name="T59" fmla="*/ 734 h 3307"/>
              <a:gd name="T60" fmla="*/ 2063 w 3307"/>
              <a:gd name="T61" fmla="*/ 577 h 3307"/>
              <a:gd name="T62" fmla="*/ 1740 w 3307"/>
              <a:gd name="T63" fmla="*/ 505 h 3307"/>
              <a:gd name="T64" fmla="*/ 1853 w 3307"/>
              <a:gd name="T65" fmla="*/ 12 h 3307"/>
              <a:gd name="T66" fmla="*/ 2231 w 3307"/>
              <a:gd name="T67" fmla="*/ 103 h 3307"/>
              <a:gd name="T68" fmla="*/ 2568 w 3307"/>
              <a:gd name="T69" fmla="*/ 276 h 3307"/>
              <a:gd name="T70" fmla="*/ 2855 w 3307"/>
              <a:gd name="T71" fmla="*/ 518 h 3307"/>
              <a:gd name="T72" fmla="*/ 3082 w 3307"/>
              <a:gd name="T73" fmla="*/ 819 h 3307"/>
              <a:gd name="T74" fmla="*/ 3235 w 3307"/>
              <a:gd name="T75" fmla="*/ 1167 h 3307"/>
              <a:gd name="T76" fmla="*/ 3304 w 3307"/>
              <a:gd name="T77" fmla="*/ 1552 h 3307"/>
              <a:gd name="T78" fmla="*/ 3280 w 3307"/>
              <a:gd name="T79" fmla="*/ 1951 h 3307"/>
              <a:gd name="T80" fmla="*/ 3168 w 3307"/>
              <a:gd name="T81" fmla="*/ 2319 h 3307"/>
              <a:gd name="T82" fmla="*/ 2976 w 3307"/>
              <a:gd name="T83" fmla="*/ 2645 h 3307"/>
              <a:gd name="T84" fmla="*/ 2719 w 3307"/>
              <a:gd name="T85" fmla="*/ 2918 h 3307"/>
              <a:gd name="T86" fmla="*/ 2405 w 3307"/>
              <a:gd name="T87" fmla="*/ 3127 h 3307"/>
              <a:gd name="T88" fmla="*/ 2046 w 3307"/>
              <a:gd name="T89" fmla="*/ 3260 h 3307"/>
              <a:gd name="T90" fmla="*/ 1652 w 3307"/>
              <a:gd name="T91" fmla="*/ 3307 h 3307"/>
              <a:gd name="T92" fmla="*/ 1261 w 3307"/>
              <a:gd name="T93" fmla="*/ 3260 h 3307"/>
              <a:gd name="T94" fmla="*/ 902 w 3307"/>
              <a:gd name="T95" fmla="*/ 3127 h 3307"/>
              <a:gd name="T96" fmla="*/ 588 w 3307"/>
              <a:gd name="T97" fmla="*/ 2918 h 3307"/>
              <a:gd name="T98" fmla="*/ 331 w 3307"/>
              <a:gd name="T99" fmla="*/ 2645 h 3307"/>
              <a:gd name="T100" fmla="*/ 139 w 3307"/>
              <a:gd name="T101" fmla="*/ 2319 h 3307"/>
              <a:gd name="T102" fmla="*/ 27 w 3307"/>
              <a:gd name="T103" fmla="*/ 1951 h 3307"/>
              <a:gd name="T104" fmla="*/ 3 w 3307"/>
              <a:gd name="T105" fmla="*/ 1552 h 3307"/>
              <a:gd name="T106" fmla="*/ 72 w 3307"/>
              <a:gd name="T107" fmla="*/ 1167 h 3307"/>
              <a:gd name="T108" fmla="*/ 225 w 3307"/>
              <a:gd name="T109" fmla="*/ 819 h 3307"/>
              <a:gd name="T110" fmla="*/ 452 w 3307"/>
              <a:gd name="T111" fmla="*/ 518 h 3307"/>
              <a:gd name="T112" fmla="*/ 739 w 3307"/>
              <a:gd name="T113" fmla="*/ 276 h 3307"/>
              <a:gd name="T114" fmla="*/ 1076 w 3307"/>
              <a:gd name="T115" fmla="*/ 103 h 3307"/>
              <a:gd name="T116" fmla="*/ 1454 w 3307"/>
              <a:gd name="T117" fmla="*/ 12 h 33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3307" h="3307">
                <a:moveTo>
                  <a:pt x="1652" y="651"/>
                </a:moveTo>
                <a:lnTo>
                  <a:pt x="1683" y="653"/>
                </a:lnTo>
                <a:lnTo>
                  <a:pt x="1709" y="662"/>
                </a:lnTo>
                <a:lnTo>
                  <a:pt x="1733" y="675"/>
                </a:lnTo>
                <a:lnTo>
                  <a:pt x="1754" y="692"/>
                </a:lnTo>
                <a:lnTo>
                  <a:pt x="1772" y="714"/>
                </a:lnTo>
                <a:lnTo>
                  <a:pt x="1785" y="738"/>
                </a:lnTo>
                <a:lnTo>
                  <a:pt x="1793" y="765"/>
                </a:lnTo>
                <a:lnTo>
                  <a:pt x="1796" y="794"/>
                </a:lnTo>
                <a:lnTo>
                  <a:pt x="1796" y="1595"/>
                </a:lnTo>
                <a:lnTo>
                  <a:pt x="2158" y="1969"/>
                </a:lnTo>
                <a:lnTo>
                  <a:pt x="2174" y="1989"/>
                </a:lnTo>
                <a:lnTo>
                  <a:pt x="2186" y="2011"/>
                </a:lnTo>
                <a:lnTo>
                  <a:pt x="2194" y="2034"/>
                </a:lnTo>
                <a:lnTo>
                  <a:pt x="2197" y="2058"/>
                </a:lnTo>
                <a:lnTo>
                  <a:pt x="2197" y="2082"/>
                </a:lnTo>
                <a:lnTo>
                  <a:pt x="2193" y="2106"/>
                </a:lnTo>
                <a:lnTo>
                  <a:pt x="2184" y="2130"/>
                </a:lnTo>
                <a:lnTo>
                  <a:pt x="2171" y="2151"/>
                </a:lnTo>
                <a:lnTo>
                  <a:pt x="2155" y="2171"/>
                </a:lnTo>
                <a:lnTo>
                  <a:pt x="2137" y="2185"/>
                </a:lnTo>
                <a:lnTo>
                  <a:pt x="2117" y="2196"/>
                </a:lnTo>
                <a:lnTo>
                  <a:pt x="2097" y="2204"/>
                </a:lnTo>
                <a:lnTo>
                  <a:pt x="2076" y="2209"/>
                </a:lnTo>
                <a:lnTo>
                  <a:pt x="2055" y="2211"/>
                </a:lnTo>
                <a:lnTo>
                  <a:pt x="2033" y="2209"/>
                </a:lnTo>
                <a:lnTo>
                  <a:pt x="2011" y="2204"/>
                </a:lnTo>
                <a:lnTo>
                  <a:pt x="1990" y="2195"/>
                </a:lnTo>
                <a:lnTo>
                  <a:pt x="1970" y="2183"/>
                </a:lnTo>
                <a:lnTo>
                  <a:pt x="1953" y="2167"/>
                </a:lnTo>
                <a:lnTo>
                  <a:pt x="1511" y="1712"/>
                </a:lnTo>
                <a:lnTo>
                  <a:pt x="1511" y="794"/>
                </a:lnTo>
                <a:lnTo>
                  <a:pt x="1514" y="765"/>
                </a:lnTo>
                <a:lnTo>
                  <a:pt x="1522" y="738"/>
                </a:lnTo>
                <a:lnTo>
                  <a:pt x="1535" y="714"/>
                </a:lnTo>
                <a:lnTo>
                  <a:pt x="1553" y="692"/>
                </a:lnTo>
                <a:lnTo>
                  <a:pt x="1574" y="675"/>
                </a:lnTo>
                <a:lnTo>
                  <a:pt x="1598" y="662"/>
                </a:lnTo>
                <a:lnTo>
                  <a:pt x="1624" y="653"/>
                </a:lnTo>
                <a:lnTo>
                  <a:pt x="1652" y="651"/>
                </a:lnTo>
                <a:close/>
                <a:moveTo>
                  <a:pt x="1652" y="502"/>
                </a:moveTo>
                <a:lnTo>
                  <a:pt x="1567" y="505"/>
                </a:lnTo>
                <a:lnTo>
                  <a:pt x="1483" y="514"/>
                </a:lnTo>
                <a:lnTo>
                  <a:pt x="1401" y="530"/>
                </a:lnTo>
                <a:lnTo>
                  <a:pt x="1321" y="551"/>
                </a:lnTo>
                <a:lnTo>
                  <a:pt x="1244" y="577"/>
                </a:lnTo>
                <a:lnTo>
                  <a:pt x="1168" y="609"/>
                </a:lnTo>
                <a:lnTo>
                  <a:pt x="1096" y="646"/>
                </a:lnTo>
                <a:lnTo>
                  <a:pt x="1027" y="687"/>
                </a:lnTo>
                <a:lnTo>
                  <a:pt x="961" y="734"/>
                </a:lnTo>
                <a:lnTo>
                  <a:pt x="898" y="785"/>
                </a:lnTo>
                <a:lnTo>
                  <a:pt x="840" y="840"/>
                </a:lnTo>
                <a:lnTo>
                  <a:pt x="785" y="898"/>
                </a:lnTo>
                <a:lnTo>
                  <a:pt x="734" y="961"/>
                </a:lnTo>
                <a:lnTo>
                  <a:pt x="687" y="1027"/>
                </a:lnTo>
                <a:lnTo>
                  <a:pt x="645" y="1096"/>
                </a:lnTo>
                <a:lnTo>
                  <a:pt x="609" y="1168"/>
                </a:lnTo>
                <a:lnTo>
                  <a:pt x="577" y="1244"/>
                </a:lnTo>
                <a:lnTo>
                  <a:pt x="550" y="1321"/>
                </a:lnTo>
                <a:lnTo>
                  <a:pt x="529" y="1401"/>
                </a:lnTo>
                <a:lnTo>
                  <a:pt x="514" y="1483"/>
                </a:lnTo>
                <a:lnTo>
                  <a:pt x="505" y="1567"/>
                </a:lnTo>
                <a:lnTo>
                  <a:pt x="502" y="1653"/>
                </a:lnTo>
                <a:lnTo>
                  <a:pt x="505" y="1740"/>
                </a:lnTo>
                <a:lnTo>
                  <a:pt x="514" y="1824"/>
                </a:lnTo>
                <a:lnTo>
                  <a:pt x="529" y="1906"/>
                </a:lnTo>
                <a:lnTo>
                  <a:pt x="550" y="1985"/>
                </a:lnTo>
                <a:lnTo>
                  <a:pt x="577" y="2063"/>
                </a:lnTo>
                <a:lnTo>
                  <a:pt x="609" y="2139"/>
                </a:lnTo>
                <a:lnTo>
                  <a:pt x="645" y="2211"/>
                </a:lnTo>
                <a:lnTo>
                  <a:pt x="687" y="2280"/>
                </a:lnTo>
                <a:lnTo>
                  <a:pt x="734" y="2346"/>
                </a:lnTo>
                <a:lnTo>
                  <a:pt x="785" y="2408"/>
                </a:lnTo>
                <a:lnTo>
                  <a:pt x="840" y="2467"/>
                </a:lnTo>
                <a:lnTo>
                  <a:pt x="898" y="2522"/>
                </a:lnTo>
                <a:lnTo>
                  <a:pt x="961" y="2572"/>
                </a:lnTo>
                <a:lnTo>
                  <a:pt x="1027" y="2620"/>
                </a:lnTo>
                <a:lnTo>
                  <a:pt x="1096" y="2661"/>
                </a:lnTo>
                <a:lnTo>
                  <a:pt x="1168" y="2698"/>
                </a:lnTo>
                <a:lnTo>
                  <a:pt x="1244" y="2730"/>
                </a:lnTo>
                <a:lnTo>
                  <a:pt x="1321" y="2756"/>
                </a:lnTo>
                <a:lnTo>
                  <a:pt x="1401" y="2777"/>
                </a:lnTo>
                <a:lnTo>
                  <a:pt x="1483" y="2793"/>
                </a:lnTo>
                <a:lnTo>
                  <a:pt x="1567" y="2802"/>
                </a:lnTo>
                <a:lnTo>
                  <a:pt x="1652" y="2805"/>
                </a:lnTo>
                <a:lnTo>
                  <a:pt x="1740" y="2802"/>
                </a:lnTo>
                <a:lnTo>
                  <a:pt x="1824" y="2793"/>
                </a:lnTo>
                <a:lnTo>
                  <a:pt x="1906" y="2777"/>
                </a:lnTo>
                <a:lnTo>
                  <a:pt x="1986" y="2756"/>
                </a:lnTo>
                <a:lnTo>
                  <a:pt x="2063" y="2730"/>
                </a:lnTo>
                <a:lnTo>
                  <a:pt x="2139" y="2698"/>
                </a:lnTo>
                <a:lnTo>
                  <a:pt x="2211" y="2661"/>
                </a:lnTo>
                <a:lnTo>
                  <a:pt x="2280" y="2620"/>
                </a:lnTo>
                <a:lnTo>
                  <a:pt x="2346" y="2572"/>
                </a:lnTo>
                <a:lnTo>
                  <a:pt x="2409" y="2522"/>
                </a:lnTo>
                <a:lnTo>
                  <a:pt x="2467" y="2467"/>
                </a:lnTo>
                <a:lnTo>
                  <a:pt x="2522" y="2408"/>
                </a:lnTo>
                <a:lnTo>
                  <a:pt x="2573" y="2346"/>
                </a:lnTo>
                <a:lnTo>
                  <a:pt x="2620" y="2280"/>
                </a:lnTo>
                <a:lnTo>
                  <a:pt x="2662" y="2211"/>
                </a:lnTo>
                <a:lnTo>
                  <a:pt x="2698" y="2139"/>
                </a:lnTo>
                <a:lnTo>
                  <a:pt x="2730" y="2063"/>
                </a:lnTo>
                <a:lnTo>
                  <a:pt x="2757" y="1985"/>
                </a:lnTo>
                <a:lnTo>
                  <a:pt x="2778" y="1906"/>
                </a:lnTo>
                <a:lnTo>
                  <a:pt x="2793" y="1824"/>
                </a:lnTo>
                <a:lnTo>
                  <a:pt x="2802" y="1740"/>
                </a:lnTo>
                <a:lnTo>
                  <a:pt x="2805" y="1653"/>
                </a:lnTo>
                <a:lnTo>
                  <a:pt x="2802" y="1567"/>
                </a:lnTo>
                <a:lnTo>
                  <a:pt x="2793" y="1483"/>
                </a:lnTo>
                <a:lnTo>
                  <a:pt x="2778" y="1401"/>
                </a:lnTo>
                <a:lnTo>
                  <a:pt x="2757" y="1321"/>
                </a:lnTo>
                <a:lnTo>
                  <a:pt x="2730" y="1244"/>
                </a:lnTo>
                <a:lnTo>
                  <a:pt x="2698" y="1168"/>
                </a:lnTo>
                <a:lnTo>
                  <a:pt x="2662" y="1096"/>
                </a:lnTo>
                <a:lnTo>
                  <a:pt x="2620" y="1027"/>
                </a:lnTo>
                <a:lnTo>
                  <a:pt x="2573" y="961"/>
                </a:lnTo>
                <a:lnTo>
                  <a:pt x="2522" y="898"/>
                </a:lnTo>
                <a:lnTo>
                  <a:pt x="2467" y="840"/>
                </a:lnTo>
                <a:lnTo>
                  <a:pt x="2409" y="785"/>
                </a:lnTo>
                <a:lnTo>
                  <a:pt x="2346" y="734"/>
                </a:lnTo>
                <a:lnTo>
                  <a:pt x="2280" y="687"/>
                </a:lnTo>
                <a:lnTo>
                  <a:pt x="2211" y="646"/>
                </a:lnTo>
                <a:lnTo>
                  <a:pt x="2139" y="609"/>
                </a:lnTo>
                <a:lnTo>
                  <a:pt x="2063" y="577"/>
                </a:lnTo>
                <a:lnTo>
                  <a:pt x="1986" y="551"/>
                </a:lnTo>
                <a:lnTo>
                  <a:pt x="1906" y="530"/>
                </a:lnTo>
                <a:lnTo>
                  <a:pt x="1824" y="514"/>
                </a:lnTo>
                <a:lnTo>
                  <a:pt x="1740" y="505"/>
                </a:lnTo>
                <a:lnTo>
                  <a:pt x="1652" y="502"/>
                </a:lnTo>
                <a:close/>
                <a:moveTo>
                  <a:pt x="1652" y="0"/>
                </a:moveTo>
                <a:lnTo>
                  <a:pt x="1755" y="3"/>
                </a:lnTo>
                <a:lnTo>
                  <a:pt x="1853" y="12"/>
                </a:lnTo>
                <a:lnTo>
                  <a:pt x="1951" y="27"/>
                </a:lnTo>
                <a:lnTo>
                  <a:pt x="2046" y="47"/>
                </a:lnTo>
                <a:lnTo>
                  <a:pt x="2140" y="72"/>
                </a:lnTo>
                <a:lnTo>
                  <a:pt x="2231" y="103"/>
                </a:lnTo>
                <a:lnTo>
                  <a:pt x="2319" y="139"/>
                </a:lnTo>
                <a:lnTo>
                  <a:pt x="2405" y="180"/>
                </a:lnTo>
                <a:lnTo>
                  <a:pt x="2488" y="225"/>
                </a:lnTo>
                <a:lnTo>
                  <a:pt x="2568" y="276"/>
                </a:lnTo>
                <a:lnTo>
                  <a:pt x="2646" y="331"/>
                </a:lnTo>
                <a:lnTo>
                  <a:pt x="2719" y="389"/>
                </a:lnTo>
                <a:lnTo>
                  <a:pt x="2789" y="452"/>
                </a:lnTo>
                <a:lnTo>
                  <a:pt x="2855" y="518"/>
                </a:lnTo>
                <a:lnTo>
                  <a:pt x="2918" y="588"/>
                </a:lnTo>
                <a:lnTo>
                  <a:pt x="2976" y="661"/>
                </a:lnTo>
                <a:lnTo>
                  <a:pt x="3031" y="739"/>
                </a:lnTo>
                <a:lnTo>
                  <a:pt x="3082" y="819"/>
                </a:lnTo>
                <a:lnTo>
                  <a:pt x="3127" y="902"/>
                </a:lnTo>
                <a:lnTo>
                  <a:pt x="3168" y="988"/>
                </a:lnTo>
                <a:lnTo>
                  <a:pt x="3204" y="1076"/>
                </a:lnTo>
                <a:lnTo>
                  <a:pt x="3235" y="1167"/>
                </a:lnTo>
                <a:lnTo>
                  <a:pt x="3260" y="1261"/>
                </a:lnTo>
                <a:lnTo>
                  <a:pt x="3280" y="1356"/>
                </a:lnTo>
                <a:lnTo>
                  <a:pt x="3295" y="1454"/>
                </a:lnTo>
                <a:lnTo>
                  <a:pt x="3304" y="1552"/>
                </a:lnTo>
                <a:lnTo>
                  <a:pt x="3307" y="1653"/>
                </a:lnTo>
                <a:lnTo>
                  <a:pt x="3304" y="1754"/>
                </a:lnTo>
                <a:lnTo>
                  <a:pt x="3295" y="1853"/>
                </a:lnTo>
                <a:lnTo>
                  <a:pt x="3280" y="1951"/>
                </a:lnTo>
                <a:lnTo>
                  <a:pt x="3260" y="2046"/>
                </a:lnTo>
                <a:lnTo>
                  <a:pt x="3235" y="2140"/>
                </a:lnTo>
                <a:lnTo>
                  <a:pt x="3204" y="2231"/>
                </a:lnTo>
                <a:lnTo>
                  <a:pt x="3168" y="2319"/>
                </a:lnTo>
                <a:lnTo>
                  <a:pt x="3127" y="2405"/>
                </a:lnTo>
                <a:lnTo>
                  <a:pt x="3082" y="2488"/>
                </a:lnTo>
                <a:lnTo>
                  <a:pt x="3031" y="2568"/>
                </a:lnTo>
                <a:lnTo>
                  <a:pt x="2976" y="2645"/>
                </a:lnTo>
                <a:lnTo>
                  <a:pt x="2918" y="2719"/>
                </a:lnTo>
                <a:lnTo>
                  <a:pt x="2855" y="2789"/>
                </a:lnTo>
                <a:lnTo>
                  <a:pt x="2789" y="2855"/>
                </a:lnTo>
                <a:lnTo>
                  <a:pt x="2719" y="2918"/>
                </a:lnTo>
                <a:lnTo>
                  <a:pt x="2646" y="2976"/>
                </a:lnTo>
                <a:lnTo>
                  <a:pt x="2568" y="3031"/>
                </a:lnTo>
                <a:lnTo>
                  <a:pt x="2488" y="3082"/>
                </a:lnTo>
                <a:lnTo>
                  <a:pt x="2405" y="3127"/>
                </a:lnTo>
                <a:lnTo>
                  <a:pt x="2319" y="3168"/>
                </a:lnTo>
                <a:lnTo>
                  <a:pt x="2231" y="3204"/>
                </a:lnTo>
                <a:lnTo>
                  <a:pt x="2140" y="3235"/>
                </a:lnTo>
                <a:lnTo>
                  <a:pt x="2046" y="3260"/>
                </a:lnTo>
                <a:lnTo>
                  <a:pt x="1951" y="3280"/>
                </a:lnTo>
                <a:lnTo>
                  <a:pt x="1853" y="3295"/>
                </a:lnTo>
                <a:lnTo>
                  <a:pt x="1755" y="3304"/>
                </a:lnTo>
                <a:lnTo>
                  <a:pt x="1652" y="3307"/>
                </a:lnTo>
                <a:lnTo>
                  <a:pt x="1552" y="3304"/>
                </a:lnTo>
                <a:lnTo>
                  <a:pt x="1454" y="3295"/>
                </a:lnTo>
                <a:lnTo>
                  <a:pt x="1356" y="3280"/>
                </a:lnTo>
                <a:lnTo>
                  <a:pt x="1261" y="3260"/>
                </a:lnTo>
                <a:lnTo>
                  <a:pt x="1167" y="3235"/>
                </a:lnTo>
                <a:lnTo>
                  <a:pt x="1076" y="3204"/>
                </a:lnTo>
                <a:lnTo>
                  <a:pt x="988" y="3168"/>
                </a:lnTo>
                <a:lnTo>
                  <a:pt x="902" y="3127"/>
                </a:lnTo>
                <a:lnTo>
                  <a:pt x="819" y="3082"/>
                </a:lnTo>
                <a:lnTo>
                  <a:pt x="739" y="3031"/>
                </a:lnTo>
                <a:lnTo>
                  <a:pt x="661" y="2976"/>
                </a:lnTo>
                <a:lnTo>
                  <a:pt x="588" y="2918"/>
                </a:lnTo>
                <a:lnTo>
                  <a:pt x="518" y="2855"/>
                </a:lnTo>
                <a:lnTo>
                  <a:pt x="452" y="2789"/>
                </a:lnTo>
                <a:lnTo>
                  <a:pt x="389" y="2719"/>
                </a:lnTo>
                <a:lnTo>
                  <a:pt x="331" y="2645"/>
                </a:lnTo>
                <a:lnTo>
                  <a:pt x="276" y="2568"/>
                </a:lnTo>
                <a:lnTo>
                  <a:pt x="225" y="2488"/>
                </a:lnTo>
                <a:lnTo>
                  <a:pt x="180" y="2405"/>
                </a:lnTo>
                <a:lnTo>
                  <a:pt x="139" y="2319"/>
                </a:lnTo>
                <a:lnTo>
                  <a:pt x="103" y="2231"/>
                </a:lnTo>
                <a:lnTo>
                  <a:pt x="72" y="2140"/>
                </a:lnTo>
                <a:lnTo>
                  <a:pt x="47" y="2046"/>
                </a:lnTo>
                <a:lnTo>
                  <a:pt x="27" y="1951"/>
                </a:lnTo>
                <a:lnTo>
                  <a:pt x="12" y="1853"/>
                </a:lnTo>
                <a:lnTo>
                  <a:pt x="3" y="1754"/>
                </a:lnTo>
                <a:lnTo>
                  <a:pt x="0" y="1653"/>
                </a:lnTo>
                <a:lnTo>
                  <a:pt x="3" y="1552"/>
                </a:lnTo>
                <a:lnTo>
                  <a:pt x="12" y="1454"/>
                </a:lnTo>
                <a:lnTo>
                  <a:pt x="27" y="1356"/>
                </a:lnTo>
                <a:lnTo>
                  <a:pt x="47" y="1261"/>
                </a:lnTo>
                <a:lnTo>
                  <a:pt x="72" y="1167"/>
                </a:lnTo>
                <a:lnTo>
                  <a:pt x="103" y="1076"/>
                </a:lnTo>
                <a:lnTo>
                  <a:pt x="139" y="988"/>
                </a:lnTo>
                <a:lnTo>
                  <a:pt x="180" y="902"/>
                </a:lnTo>
                <a:lnTo>
                  <a:pt x="225" y="819"/>
                </a:lnTo>
                <a:lnTo>
                  <a:pt x="276" y="739"/>
                </a:lnTo>
                <a:lnTo>
                  <a:pt x="331" y="661"/>
                </a:lnTo>
                <a:lnTo>
                  <a:pt x="389" y="588"/>
                </a:lnTo>
                <a:lnTo>
                  <a:pt x="452" y="518"/>
                </a:lnTo>
                <a:lnTo>
                  <a:pt x="518" y="452"/>
                </a:lnTo>
                <a:lnTo>
                  <a:pt x="588" y="389"/>
                </a:lnTo>
                <a:lnTo>
                  <a:pt x="661" y="331"/>
                </a:lnTo>
                <a:lnTo>
                  <a:pt x="739" y="276"/>
                </a:lnTo>
                <a:lnTo>
                  <a:pt x="819" y="225"/>
                </a:lnTo>
                <a:lnTo>
                  <a:pt x="902" y="180"/>
                </a:lnTo>
                <a:lnTo>
                  <a:pt x="988" y="139"/>
                </a:lnTo>
                <a:lnTo>
                  <a:pt x="1076" y="103"/>
                </a:lnTo>
                <a:lnTo>
                  <a:pt x="1167" y="72"/>
                </a:lnTo>
                <a:lnTo>
                  <a:pt x="1261" y="47"/>
                </a:lnTo>
                <a:lnTo>
                  <a:pt x="1356" y="27"/>
                </a:lnTo>
                <a:lnTo>
                  <a:pt x="1454" y="12"/>
                </a:lnTo>
                <a:lnTo>
                  <a:pt x="1552" y="3"/>
                </a:lnTo>
                <a:lnTo>
                  <a:pt x="1652"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twoCellAnchor editAs="oneCell">
    <xdr:from>
      <xdr:col>6</xdr:col>
      <xdr:colOff>123825</xdr:colOff>
      <xdr:row>1</xdr:row>
      <xdr:rowOff>95250</xdr:rowOff>
    </xdr:from>
    <xdr:to>
      <xdr:col>6</xdr:col>
      <xdr:colOff>323850</xdr:colOff>
      <xdr:row>1</xdr:row>
      <xdr:rowOff>257175</xdr:rowOff>
    </xdr:to>
    <xdr:grpSp>
      <xdr:nvGrpSpPr>
        <xdr:cNvPr id="2061" name="أيقونة الوصف" descr="الوصف">
          <a:extLst>
            <a:ext uri="{FF2B5EF4-FFF2-40B4-BE49-F238E27FC236}">
              <a16:creationId xmlns:a16="http://schemas.microsoft.com/office/drawing/2014/main" xmlns="" id="{00000000-0008-0000-0100-00000D080000}"/>
            </a:ext>
          </a:extLst>
        </xdr:cNvPr>
        <xdr:cNvGrpSpPr>
          <a:grpSpLocks noChangeAspect="1"/>
        </xdr:cNvGrpSpPr>
      </xdr:nvGrpSpPr>
      <xdr:grpSpPr bwMode="auto">
        <a:xfrm>
          <a:off x="11233594500" y="600075"/>
          <a:ext cx="200025" cy="161925"/>
          <a:chOff x="530" y="70"/>
          <a:chExt cx="21" cy="17"/>
        </a:xfrm>
      </xdr:grpSpPr>
      <xdr:sp macro="" textlink="">
        <xdr:nvSpPr>
          <xdr:cNvPr id="2062" name="مستطيل 14">
            <a:extLst>
              <a:ext uri="{FF2B5EF4-FFF2-40B4-BE49-F238E27FC236}">
                <a16:creationId xmlns:a16="http://schemas.microsoft.com/office/drawing/2014/main" xmlns="" id="{00000000-0008-0000-0100-00000E080000}"/>
              </a:ext>
            </a:extLst>
          </xdr:cNvPr>
          <xdr:cNvSpPr>
            <a:spLocks noChangeArrowheads="1"/>
          </xdr:cNvSpPr>
        </xdr:nvSpPr>
        <xdr:spPr bwMode="auto">
          <a:xfrm flipH="1">
            <a:off x="530" y="70"/>
            <a:ext cx="21" cy="1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2063" name="شكل حر 15">
            <a:extLst>
              <a:ext uri="{FF2B5EF4-FFF2-40B4-BE49-F238E27FC236}">
                <a16:creationId xmlns:a16="http://schemas.microsoft.com/office/drawing/2014/main" xmlns="" id="{00000000-0008-0000-0100-00000F080000}"/>
              </a:ext>
            </a:extLst>
          </xdr:cNvPr>
          <xdr:cNvSpPr>
            <a:spLocks noEditPoints="1"/>
          </xdr:cNvSpPr>
        </xdr:nvSpPr>
        <xdr:spPr bwMode="auto">
          <a:xfrm flipH="1">
            <a:off x="530" y="70"/>
            <a:ext cx="20" cy="17"/>
          </a:xfrm>
          <a:custGeom>
            <a:avLst/>
            <a:gdLst>
              <a:gd name="T0" fmla="*/ 3165 w 3165"/>
              <a:gd name="T1" fmla="*/ 2687 h 2687"/>
              <a:gd name="T2" fmla="*/ 339 w 3165"/>
              <a:gd name="T3" fmla="*/ 2009 h 2687"/>
              <a:gd name="T4" fmla="*/ 471 w 3165"/>
              <a:gd name="T5" fmla="*/ 2036 h 2687"/>
              <a:gd name="T6" fmla="*/ 578 w 3165"/>
              <a:gd name="T7" fmla="*/ 2108 h 2687"/>
              <a:gd name="T8" fmla="*/ 651 w 3165"/>
              <a:gd name="T9" fmla="*/ 2215 h 2687"/>
              <a:gd name="T10" fmla="*/ 677 w 3165"/>
              <a:gd name="T11" fmla="*/ 2346 h 2687"/>
              <a:gd name="T12" fmla="*/ 651 w 3165"/>
              <a:gd name="T13" fmla="*/ 2478 h 2687"/>
              <a:gd name="T14" fmla="*/ 578 w 3165"/>
              <a:gd name="T15" fmla="*/ 2585 h 2687"/>
              <a:gd name="T16" fmla="*/ 471 w 3165"/>
              <a:gd name="T17" fmla="*/ 2658 h 2687"/>
              <a:gd name="T18" fmla="*/ 339 w 3165"/>
              <a:gd name="T19" fmla="*/ 2684 h 2687"/>
              <a:gd name="T20" fmla="*/ 207 w 3165"/>
              <a:gd name="T21" fmla="*/ 2658 h 2687"/>
              <a:gd name="T22" fmla="*/ 100 w 3165"/>
              <a:gd name="T23" fmla="*/ 2585 h 2687"/>
              <a:gd name="T24" fmla="*/ 26 w 3165"/>
              <a:gd name="T25" fmla="*/ 2478 h 2687"/>
              <a:gd name="T26" fmla="*/ 0 w 3165"/>
              <a:gd name="T27" fmla="*/ 2346 h 2687"/>
              <a:gd name="T28" fmla="*/ 26 w 3165"/>
              <a:gd name="T29" fmla="*/ 2215 h 2687"/>
              <a:gd name="T30" fmla="*/ 100 w 3165"/>
              <a:gd name="T31" fmla="*/ 2108 h 2687"/>
              <a:gd name="T32" fmla="*/ 207 w 3165"/>
              <a:gd name="T33" fmla="*/ 2036 h 2687"/>
              <a:gd name="T34" fmla="*/ 339 w 3165"/>
              <a:gd name="T35" fmla="*/ 2009 h 2687"/>
              <a:gd name="T36" fmla="*/ 3165 w 3165"/>
              <a:gd name="T37" fmla="*/ 1671 h 2687"/>
              <a:gd name="T38" fmla="*/ 339 w 3165"/>
              <a:gd name="T39" fmla="*/ 971 h 2687"/>
              <a:gd name="T40" fmla="*/ 471 w 3165"/>
              <a:gd name="T41" fmla="*/ 997 h 2687"/>
              <a:gd name="T42" fmla="*/ 578 w 3165"/>
              <a:gd name="T43" fmla="*/ 1070 h 2687"/>
              <a:gd name="T44" fmla="*/ 651 w 3165"/>
              <a:gd name="T45" fmla="*/ 1177 h 2687"/>
              <a:gd name="T46" fmla="*/ 677 w 3165"/>
              <a:gd name="T47" fmla="*/ 1308 h 2687"/>
              <a:gd name="T48" fmla="*/ 651 w 3165"/>
              <a:gd name="T49" fmla="*/ 1440 h 2687"/>
              <a:gd name="T50" fmla="*/ 578 w 3165"/>
              <a:gd name="T51" fmla="*/ 1547 h 2687"/>
              <a:gd name="T52" fmla="*/ 471 w 3165"/>
              <a:gd name="T53" fmla="*/ 1619 h 2687"/>
              <a:gd name="T54" fmla="*/ 339 w 3165"/>
              <a:gd name="T55" fmla="*/ 1646 h 2687"/>
              <a:gd name="T56" fmla="*/ 207 w 3165"/>
              <a:gd name="T57" fmla="*/ 1619 h 2687"/>
              <a:gd name="T58" fmla="*/ 100 w 3165"/>
              <a:gd name="T59" fmla="*/ 1547 h 2687"/>
              <a:gd name="T60" fmla="*/ 26 w 3165"/>
              <a:gd name="T61" fmla="*/ 1440 h 2687"/>
              <a:gd name="T62" fmla="*/ 0 w 3165"/>
              <a:gd name="T63" fmla="*/ 1308 h 2687"/>
              <a:gd name="T64" fmla="*/ 26 w 3165"/>
              <a:gd name="T65" fmla="*/ 1177 h 2687"/>
              <a:gd name="T66" fmla="*/ 100 w 3165"/>
              <a:gd name="T67" fmla="*/ 1070 h 2687"/>
              <a:gd name="T68" fmla="*/ 207 w 3165"/>
              <a:gd name="T69" fmla="*/ 997 h 2687"/>
              <a:gd name="T70" fmla="*/ 339 w 3165"/>
              <a:gd name="T71" fmla="*/ 971 h 2687"/>
              <a:gd name="T72" fmla="*/ 3165 w 3165"/>
              <a:gd name="T73" fmla="*/ 654 h 2687"/>
              <a:gd name="T74" fmla="*/ 339 w 3165"/>
              <a:gd name="T75" fmla="*/ 0 h 2687"/>
              <a:gd name="T76" fmla="*/ 471 w 3165"/>
              <a:gd name="T77" fmla="*/ 27 h 2687"/>
              <a:gd name="T78" fmla="*/ 578 w 3165"/>
              <a:gd name="T79" fmla="*/ 99 h 2687"/>
              <a:gd name="T80" fmla="*/ 651 w 3165"/>
              <a:gd name="T81" fmla="*/ 206 h 2687"/>
              <a:gd name="T82" fmla="*/ 677 w 3165"/>
              <a:gd name="T83" fmla="*/ 338 h 2687"/>
              <a:gd name="T84" fmla="*/ 651 w 3165"/>
              <a:gd name="T85" fmla="*/ 469 h 2687"/>
              <a:gd name="T86" fmla="*/ 578 w 3165"/>
              <a:gd name="T87" fmla="*/ 576 h 2687"/>
              <a:gd name="T88" fmla="*/ 471 w 3165"/>
              <a:gd name="T89" fmla="*/ 648 h 2687"/>
              <a:gd name="T90" fmla="*/ 339 w 3165"/>
              <a:gd name="T91" fmla="*/ 675 h 2687"/>
              <a:gd name="T92" fmla="*/ 207 w 3165"/>
              <a:gd name="T93" fmla="*/ 648 h 2687"/>
              <a:gd name="T94" fmla="*/ 100 w 3165"/>
              <a:gd name="T95" fmla="*/ 576 h 2687"/>
              <a:gd name="T96" fmla="*/ 26 w 3165"/>
              <a:gd name="T97" fmla="*/ 469 h 2687"/>
              <a:gd name="T98" fmla="*/ 0 w 3165"/>
              <a:gd name="T99" fmla="*/ 338 h 2687"/>
              <a:gd name="T100" fmla="*/ 26 w 3165"/>
              <a:gd name="T101" fmla="*/ 206 h 2687"/>
              <a:gd name="T102" fmla="*/ 100 w 3165"/>
              <a:gd name="T103" fmla="*/ 99 h 2687"/>
              <a:gd name="T104" fmla="*/ 207 w 3165"/>
              <a:gd name="T105" fmla="*/ 27 h 2687"/>
              <a:gd name="T106" fmla="*/ 339 w 3165"/>
              <a:gd name="T107" fmla="*/ 0 h 26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65" h="2687">
                <a:moveTo>
                  <a:pt x="1077" y="2043"/>
                </a:moveTo>
                <a:lnTo>
                  <a:pt x="3165" y="2043"/>
                </a:lnTo>
                <a:lnTo>
                  <a:pt x="3165" y="2687"/>
                </a:lnTo>
                <a:lnTo>
                  <a:pt x="1077" y="2687"/>
                </a:lnTo>
                <a:lnTo>
                  <a:pt x="1077" y="2043"/>
                </a:lnTo>
                <a:close/>
                <a:moveTo>
                  <a:pt x="339" y="2009"/>
                </a:moveTo>
                <a:lnTo>
                  <a:pt x="385" y="2013"/>
                </a:lnTo>
                <a:lnTo>
                  <a:pt x="428" y="2022"/>
                </a:lnTo>
                <a:lnTo>
                  <a:pt x="471" y="2036"/>
                </a:lnTo>
                <a:lnTo>
                  <a:pt x="510" y="2055"/>
                </a:lnTo>
                <a:lnTo>
                  <a:pt x="546" y="2080"/>
                </a:lnTo>
                <a:lnTo>
                  <a:pt x="578" y="2108"/>
                </a:lnTo>
                <a:lnTo>
                  <a:pt x="606" y="2140"/>
                </a:lnTo>
                <a:lnTo>
                  <a:pt x="630" y="2176"/>
                </a:lnTo>
                <a:lnTo>
                  <a:pt x="651" y="2215"/>
                </a:lnTo>
                <a:lnTo>
                  <a:pt x="665" y="2257"/>
                </a:lnTo>
                <a:lnTo>
                  <a:pt x="674" y="2301"/>
                </a:lnTo>
                <a:lnTo>
                  <a:pt x="677" y="2346"/>
                </a:lnTo>
                <a:lnTo>
                  <a:pt x="674" y="2392"/>
                </a:lnTo>
                <a:lnTo>
                  <a:pt x="665" y="2437"/>
                </a:lnTo>
                <a:lnTo>
                  <a:pt x="651" y="2478"/>
                </a:lnTo>
                <a:lnTo>
                  <a:pt x="630" y="2517"/>
                </a:lnTo>
                <a:lnTo>
                  <a:pt x="606" y="2553"/>
                </a:lnTo>
                <a:lnTo>
                  <a:pt x="578" y="2585"/>
                </a:lnTo>
                <a:lnTo>
                  <a:pt x="546" y="2614"/>
                </a:lnTo>
                <a:lnTo>
                  <a:pt x="510" y="2638"/>
                </a:lnTo>
                <a:lnTo>
                  <a:pt x="471" y="2658"/>
                </a:lnTo>
                <a:lnTo>
                  <a:pt x="428" y="2672"/>
                </a:lnTo>
                <a:lnTo>
                  <a:pt x="385" y="2681"/>
                </a:lnTo>
                <a:lnTo>
                  <a:pt x="339" y="2684"/>
                </a:lnTo>
                <a:lnTo>
                  <a:pt x="293" y="2681"/>
                </a:lnTo>
                <a:lnTo>
                  <a:pt x="248" y="2672"/>
                </a:lnTo>
                <a:lnTo>
                  <a:pt x="207" y="2658"/>
                </a:lnTo>
                <a:lnTo>
                  <a:pt x="168" y="2638"/>
                </a:lnTo>
                <a:lnTo>
                  <a:pt x="132" y="2614"/>
                </a:lnTo>
                <a:lnTo>
                  <a:pt x="100" y="2585"/>
                </a:lnTo>
                <a:lnTo>
                  <a:pt x="70" y="2553"/>
                </a:lnTo>
                <a:lnTo>
                  <a:pt x="46" y="2517"/>
                </a:lnTo>
                <a:lnTo>
                  <a:pt x="26" y="2478"/>
                </a:lnTo>
                <a:lnTo>
                  <a:pt x="12" y="2437"/>
                </a:lnTo>
                <a:lnTo>
                  <a:pt x="3" y="2392"/>
                </a:lnTo>
                <a:lnTo>
                  <a:pt x="0" y="2346"/>
                </a:lnTo>
                <a:lnTo>
                  <a:pt x="3" y="2301"/>
                </a:lnTo>
                <a:lnTo>
                  <a:pt x="12" y="2257"/>
                </a:lnTo>
                <a:lnTo>
                  <a:pt x="26" y="2215"/>
                </a:lnTo>
                <a:lnTo>
                  <a:pt x="46" y="2176"/>
                </a:lnTo>
                <a:lnTo>
                  <a:pt x="70" y="2140"/>
                </a:lnTo>
                <a:lnTo>
                  <a:pt x="100" y="2108"/>
                </a:lnTo>
                <a:lnTo>
                  <a:pt x="132" y="2080"/>
                </a:lnTo>
                <a:lnTo>
                  <a:pt x="168" y="2055"/>
                </a:lnTo>
                <a:lnTo>
                  <a:pt x="207" y="2036"/>
                </a:lnTo>
                <a:lnTo>
                  <a:pt x="248" y="2022"/>
                </a:lnTo>
                <a:lnTo>
                  <a:pt x="293" y="2013"/>
                </a:lnTo>
                <a:lnTo>
                  <a:pt x="339" y="2009"/>
                </a:lnTo>
                <a:close/>
                <a:moveTo>
                  <a:pt x="1077" y="1026"/>
                </a:moveTo>
                <a:lnTo>
                  <a:pt x="3165" y="1026"/>
                </a:lnTo>
                <a:lnTo>
                  <a:pt x="3165" y="1671"/>
                </a:lnTo>
                <a:lnTo>
                  <a:pt x="1077" y="1671"/>
                </a:lnTo>
                <a:lnTo>
                  <a:pt x="1077" y="1026"/>
                </a:lnTo>
                <a:close/>
                <a:moveTo>
                  <a:pt x="339" y="971"/>
                </a:moveTo>
                <a:lnTo>
                  <a:pt x="385" y="974"/>
                </a:lnTo>
                <a:lnTo>
                  <a:pt x="428" y="983"/>
                </a:lnTo>
                <a:lnTo>
                  <a:pt x="471" y="997"/>
                </a:lnTo>
                <a:lnTo>
                  <a:pt x="510" y="1017"/>
                </a:lnTo>
                <a:lnTo>
                  <a:pt x="546" y="1041"/>
                </a:lnTo>
                <a:lnTo>
                  <a:pt x="578" y="1070"/>
                </a:lnTo>
                <a:lnTo>
                  <a:pt x="606" y="1102"/>
                </a:lnTo>
                <a:lnTo>
                  <a:pt x="630" y="1138"/>
                </a:lnTo>
                <a:lnTo>
                  <a:pt x="651" y="1177"/>
                </a:lnTo>
                <a:lnTo>
                  <a:pt x="665" y="1218"/>
                </a:lnTo>
                <a:lnTo>
                  <a:pt x="674" y="1262"/>
                </a:lnTo>
                <a:lnTo>
                  <a:pt x="677" y="1308"/>
                </a:lnTo>
                <a:lnTo>
                  <a:pt x="674" y="1354"/>
                </a:lnTo>
                <a:lnTo>
                  <a:pt x="665" y="1398"/>
                </a:lnTo>
                <a:lnTo>
                  <a:pt x="651" y="1440"/>
                </a:lnTo>
                <a:lnTo>
                  <a:pt x="630" y="1479"/>
                </a:lnTo>
                <a:lnTo>
                  <a:pt x="606" y="1515"/>
                </a:lnTo>
                <a:lnTo>
                  <a:pt x="578" y="1547"/>
                </a:lnTo>
                <a:lnTo>
                  <a:pt x="546" y="1575"/>
                </a:lnTo>
                <a:lnTo>
                  <a:pt x="510" y="1600"/>
                </a:lnTo>
                <a:lnTo>
                  <a:pt x="471" y="1619"/>
                </a:lnTo>
                <a:lnTo>
                  <a:pt x="428" y="1633"/>
                </a:lnTo>
                <a:lnTo>
                  <a:pt x="385" y="1642"/>
                </a:lnTo>
                <a:lnTo>
                  <a:pt x="339" y="1646"/>
                </a:lnTo>
                <a:lnTo>
                  <a:pt x="293" y="1642"/>
                </a:lnTo>
                <a:lnTo>
                  <a:pt x="248" y="1633"/>
                </a:lnTo>
                <a:lnTo>
                  <a:pt x="207" y="1619"/>
                </a:lnTo>
                <a:lnTo>
                  <a:pt x="168" y="1600"/>
                </a:lnTo>
                <a:lnTo>
                  <a:pt x="132" y="1575"/>
                </a:lnTo>
                <a:lnTo>
                  <a:pt x="100" y="1547"/>
                </a:lnTo>
                <a:lnTo>
                  <a:pt x="70" y="1515"/>
                </a:lnTo>
                <a:lnTo>
                  <a:pt x="46" y="1479"/>
                </a:lnTo>
                <a:lnTo>
                  <a:pt x="26" y="1440"/>
                </a:lnTo>
                <a:lnTo>
                  <a:pt x="12" y="1398"/>
                </a:lnTo>
                <a:lnTo>
                  <a:pt x="3" y="1354"/>
                </a:lnTo>
                <a:lnTo>
                  <a:pt x="0" y="1308"/>
                </a:lnTo>
                <a:lnTo>
                  <a:pt x="3" y="1262"/>
                </a:lnTo>
                <a:lnTo>
                  <a:pt x="12" y="1218"/>
                </a:lnTo>
                <a:lnTo>
                  <a:pt x="26" y="1177"/>
                </a:lnTo>
                <a:lnTo>
                  <a:pt x="46" y="1138"/>
                </a:lnTo>
                <a:lnTo>
                  <a:pt x="70" y="1102"/>
                </a:lnTo>
                <a:lnTo>
                  <a:pt x="100" y="1070"/>
                </a:lnTo>
                <a:lnTo>
                  <a:pt x="132" y="1041"/>
                </a:lnTo>
                <a:lnTo>
                  <a:pt x="168" y="1017"/>
                </a:lnTo>
                <a:lnTo>
                  <a:pt x="207" y="997"/>
                </a:lnTo>
                <a:lnTo>
                  <a:pt x="248" y="983"/>
                </a:lnTo>
                <a:lnTo>
                  <a:pt x="293" y="974"/>
                </a:lnTo>
                <a:lnTo>
                  <a:pt x="339" y="971"/>
                </a:lnTo>
                <a:close/>
                <a:moveTo>
                  <a:pt x="1077" y="10"/>
                </a:moveTo>
                <a:lnTo>
                  <a:pt x="3165" y="10"/>
                </a:lnTo>
                <a:lnTo>
                  <a:pt x="3165" y="654"/>
                </a:lnTo>
                <a:lnTo>
                  <a:pt x="1077" y="654"/>
                </a:lnTo>
                <a:lnTo>
                  <a:pt x="1077" y="10"/>
                </a:lnTo>
                <a:close/>
                <a:moveTo>
                  <a:pt x="339" y="0"/>
                </a:moveTo>
                <a:lnTo>
                  <a:pt x="385" y="3"/>
                </a:lnTo>
                <a:lnTo>
                  <a:pt x="428" y="12"/>
                </a:lnTo>
                <a:lnTo>
                  <a:pt x="471" y="27"/>
                </a:lnTo>
                <a:lnTo>
                  <a:pt x="510" y="46"/>
                </a:lnTo>
                <a:lnTo>
                  <a:pt x="546" y="71"/>
                </a:lnTo>
                <a:lnTo>
                  <a:pt x="578" y="99"/>
                </a:lnTo>
                <a:lnTo>
                  <a:pt x="606" y="131"/>
                </a:lnTo>
                <a:lnTo>
                  <a:pt x="630" y="167"/>
                </a:lnTo>
                <a:lnTo>
                  <a:pt x="651" y="206"/>
                </a:lnTo>
                <a:lnTo>
                  <a:pt x="665" y="248"/>
                </a:lnTo>
                <a:lnTo>
                  <a:pt x="674" y="293"/>
                </a:lnTo>
                <a:lnTo>
                  <a:pt x="677" y="338"/>
                </a:lnTo>
                <a:lnTo>
                  <a:pt x="674" y="384"/>
                </a:lnTo>
                <a:lnTo>
                  <a:pt x="665" y="428"/>
                </a:lnTo>
                <a:lnTo>
                  <a:pt x="651" y="469"/>
                </a:lnTo>
                <a:lnTo>
                  <a:pt x="630" y="508"/>
                </a:lnTo>
                <a:lnTo>
                  <a:pt x="606" y="544"/>
                </a:lnTo>
                <a:lnTo>
                  <a:pt x="578" y="576"/>
                </a:lnTo>
                <a:lnTo>
                  <a:pt x="546" y="605"/>
                </a:lnTo>
                <a:lnTo>
                  <a:pt x="510" y="629"/>
                </a:lnTo>
                <a:lnTo>
                  <a:pt x="471" y="648"/>
                </a:lnTo>
                <a:lnTo>
                  <a:pt x="428" y="663"/>
                </a:lnTo>
                <a:lnTo>
                  <a:pt x="385" y="672"/>
                </a:lnTo>
                <a:lnTo>
                  <a:pt x="339" y="675"/>
                </a:lnTo>
                <a:lnTo>
                  <a:pt x="293" y="672"/>
                </a:lnTo>
                <a:lnTo>
                  <a:pt x="248" y="663"/>
                </a:lnTo>
                <a:lnTo>
                  <a:pt x="207" y="648"/>
                </a:lnTo>
                <a:lnTo>
                  <a:pt x="168" y="629"/>
                </a:lnTo>
                <a:lnTo>
                  <a:pt x="132" y="605"/>
                </a:lnTo>
                <a:lnTo>
                  <a:pt x="100" y="576"/>
                </a:lnTo>
                <a:lnTo>
                  <a:pt x="70" y="544"/>
                </a:lnTo>
                <a:lnTo>
                  <a:pt x="46" y="508"/>
                </a:lnTo>
                <a:lnTo>
                  <a:pt x="26" y="469"/>
                </a:lnTo>
                <a:lnTo>
                  <a:pt x="12" y="428"/>
                </a:lnTo>
                <a:lnTo>
                  <a:pt x="3" y="384"/>
                </a:lnTo>
                <a:lnTo>
                  <a:pt x="0" y="338"/>
                </a:lnTo>
                <a:lnTo>
                  <a:pt x="3" y="293"/>
                </a:lnTo>
                <a:lnTo>
                  <a:pt x="12" y="248"/>
                </a:lnTo>
                <a:lnTo>
                  <a:pt x="26" y="206"/>
                </a:lnTo>
                <a:lnTo>
                  <a:pt x="46" y="167"/>
                </a:lnTo>
                <a:lnTo>
                  <a:pt x="70" y="131"/>
                </a:lnTo>
                <a:lnTo>
                  <a:pt x="100" y="99"/>
                </a:lnTo>
                <a:lnTo>
                  <a:pt x="132" y="71"/>
                </a:lnTo>
                <a:lnTo>
                  <a:pt x="168" y="46"/>
                </a:lnTo>
                <a:lnTo>
                  <a:pt x="207" y="27"/>
                </a:lnTo>
                <a:lnTo>
                  <a:pt x="248" y="12"/>
                </a:lnTo>
                <a:lnTo>
                  <a:pt x="293" y="3"/>
                </a:lnTo>
                <a:lnTo>
                  <a:pt x="339"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xdr:colOff>
      <xdr:row>1</xdr:row>
      <xdr:rowOff>86846</xdr:rowOff>
    </xdr:from>
    <xdr:to>
      <xdr:col>4</xdr:col>
      <xdr:colOff>266700</xdr:colOff>
      <xdr:row>1</xdr:row>
      <xdr:rowOff>257175</xdr:rowOff>
    </xdr:to>
    <xdr:grpSp>
      <xdr:nvGrpSpPr>
        <xdr:cNvPr id="3075" name="أيقونة الوقت" descr="ساعة">
          <a:extLst>
            <a:ext uri="{FF2B5EF4-FFF2-40B4-BE49-F238E27FC236}">
              <a16:creationId xmlns:a16="http://schemas.microsoft.com/office/drawing/2014/main" xmlns="" id="{00000000-0008-0000-0200-0000030C0000}"/>
            </a:ext>
          </a:extLst>
        </xdr:cNvPr>
        <xdr:cNvGrpSpPr>
          <a:grpSpLocks noChangeAspect="1"/>
        </xdr:cNvGrpSpPr>
      </xdr:nvGrpSpPr>
      <xdr:grpSpPr bwMode="auto">
        <a:xfrm flipH="1">
          <a:off x="11233699275" y="591671"/>
          <a:ext cx="180975" cy="170329"/>
          <a:chOff x="30" y="8"/>
          <a:chExt cx="19" cy="94"/>
        </a:xfrm>
      </xdr:grpSpPr>
      <xdr:sp macro="" textlink="">
        <xdr:nvSpPr>
          <xdr:cNvPr id="3074" name="تشكيل تلقائي 2">
            <a:extLst>
              <a:ext uri="{FF2B5EF4-FFF2-40B4-BE49-F238E27FC236}">
                <a16:creationId xmlns:a16="http://schemas.microsoft.com/office/drawing/2014/main" xmlns="" id="{00000000-0008-0000-0200-0000020C0000}"/>
              </a:ext>
            </a:extLst>
          </xdr:cNvPr>
          <xdr:cNvSpPr>
            <a:spLocks noChangeAspect="1" noChangeArrowheads="1" noTextEdit="1"/>
          </xdr:cNvSpPr>
        </xdr:nvSpPr>
        <xdr:spPr bwMode="auto">
          <a:xfrm flipH="1">
            <a:off x="30" y="83"/>
            <a:ext cx="19" cy="1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3076" name="مستطيل 4">
            <a:extLst>
              <a:ext uri="{FF2B5EF4-FFF2-40B4-BE49-F238E27FC236}">
                <a16:creationId xmlns:a16="http://schemas.microsoft.com/office/drawing/2014/main" xmlns="" id="{00000000-0008-0000-0200-0000040C0000}"/>
              </a:ext>
            </a:extLst>
          </xdr:cNvPr>
          <xdr:cNvSpPr>
            <a:spLocks noChangeArrowheads="1"/>
          </xdr:cNvSpPr>
        </xdr:nvSpPr>
        <xdr:spPr bwMode="auto">
          <a:xfrm flipH="1">
            <a:off x="30" y="8"/>
            <a:ext cx="19" cy="94"/>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3077" name="شكل حر 5">
            <a:extLst>
              <a:ext uri="{FF2B5EF4-FFF2-40B4-BE49-F238E27FC236}">
                <a16:creationId xmlns:a16="http://schemas.microsoft.com/office/drawing/2014/main" xmlns="" id="{00000000-0008-0000-0200-0000050C0000}"/>
              </a:ext>
            </a:extLst>
          </xdr:cNvPr>
          <xdr:cNvSpPr>
            <a:spLocks noEditPoints="1"/>
          </xdr:cNvSpPr>
        </xdr:nvSpPr>
        <xdr:spPr bwMode="auto">
          <a:xfrm flipH="1">
            <a:off x="30" y="8"/>
            <a:ext cx="19" cy="94"/>
          </a:xfrm>
          <a:custGeom>
            <a:avLst/>
            <a:gdLst>
              <a:gd name="T0" fmla="*/ 1733 w 3307"/>
              <a:gd name="T1" fmla="*/ 675 h 3307"/>
              <a:gd name="T2" fmla="*/ 1793 w 3307"/>
              <a:gd name="T3" fmla="*/ 765 h 3307"/>
              <a:gd name="T4" fmla="*/ 2174 w 3307"/>
              <a:gd name="T5" fmla="*/ 1989 h 3307"/>
              <a:gd name="T6" fmla="*/ 2197 w 3307"/>
              <a:gd name="T7" fmla="*/ 2082 h 3307"/>
              <a:gd name="T8" fmla="*/ 2155 w 3307"/>
              <a:gd name="T9" fmla="*/ 2171 h 3307"/>
              <a:gd name="T10" fmla="*/ 2076 w 3307"/>
              <a:gd name="T11" fmla="*/ 2209 h 3307"/>
              <a:gd name="T12" fmla="*/ 1990 w 3307"/>
              <a:gd name="T13" fmla="*/ 2195 h 3307"/>
              <a:gd name="T14" fmla="*/ 1511 w 3307"/>
              <a:gd name="T15" fmla="*/ 794 h 3307"/>
              <a:gd name="T16" fmla="*/ 1553 w 3307"/>
              <a:gd name="T17" fmla="*/ 692 h 3307"/>
              <a:gd name="T18" fmla="*/ 1652 w 3307"/>
              <a:gd name="T19" fmla="*/ 651 h 3307"/>
              <a:gd name="T20" fmla="*/ 1401 w 3307"/>
              <a:gd name="T21" fmla="*/ 530 h 3307"/>
              <a:gd name="T22" fmla="*/ 1096 w 3307"/>
              <a:gd name="T23" fmla="*/ 646 h 3307"/>
              <a:gd name="T24" fmla="*/ 840 w 3307"/>
              <a:gd name="T25" fmla="*/ 840 h 3307"/>
              <a:gd name="T26" fmla="*/ 645 w 3307"/>
              <a:gd name="T27" fmla="*/ 1096 h 3307"/>
              <a:gd name="T28" fmla="*/ 529 w 3307"/>
              <a:gd name="T29" fmla="*/ 1401 h 3307"/>
              <a:gd name="T30" fmla="*/ 505 w 3307"/>
              <a:gd name="T31" fmla="*/ 1740 h 3307"/>
              <a:gd name="T32" fmla="*/ 577 w 3307"/>
              <a:gd name="T33" fmla="*/ 2063 h 3307"/>
              <a:gd name="T34" fmla="*/ 734 w 3307"/>
              <a:gd name="T35" fmla="*/ 2346 h 3307"/>
              <a:gd name="T36" fmla="*/ 961 w 3307"/>
              <a:gd name="T37" fmla="*/ 2572 h 3307"/>
              <a:gd name="T38" fmla="*/ 1244 w 3307"/>
              <a:gd name="T39" fmla="*/ 2730 h 3307"/>
              <a:gd name="T40" fmla="*/ 1567 w 3307"/>
              <a:gd name="T41" fmla="*/ 2802 h 3307"/>
              <a:gd name="T42" fmla="*/ 1906 w 3307"/>
              <a:gd name="T43" fmla="*/ 2777 h 3307"/>
              <a:gd name="T44" fmla="*/ 2211 w 3307"/>
              <a:gd name="T45" fmla="*/ 2661 h 3307"/>
              <a:gd name="T46" fmla="*/ 2467 w 3307"/>
              <a:gd name="T47" fmla="*/ 2467 h 3307"/>
              <a:gd name="T48" fmla="*/ 2662 w 3307"/>
              <a:gd name="T49" fmla="*/ 2211 h 3307"/>
              <a:gd name="T50" fmla="*/ 2778 w 3307"/>
              <a:gd name="T51" fmla="*/ 1906 h 3307"/>
              <a:gd name="T52" fmla="*/ 2802 w 3307"/>
              <a:gd name="T53" fmla="*/ 1567 h 3307"/>
              <a:gd name="T54" fmla="*/ 2730 w 3307"/>
              <a:gd name="T55" fmla="*/ 1244 h 3307"/>
              <a:gd name="T56" fmla="*/ 2573 w 3307"/>
              <a:gd name="T57" fmla="*/ 961 h 3307"/>
              <a:gd name="T58" fmla="*/ 2346 w 3307"/>
              <a:gd name="T59" fmla="*/ 734 h 3307"/>
              <a:gd name="T60" fmla="*/ 2063 w 3307"/>
              <a:gd name="T61" fmla="*/ 577 h 3307"/>
              <a:gd name="T62" fmla="*/ 1740 w 3307"/>
              <a:gd name="T63" fmla="*/ 505 h 3307"/>
              <a:gd name="T64" fmla="*/ 1853 w 3307"/>
              <a:gd name="T65" fmla="*/ 12 h 3307"/>
              <a:gd name="T66" fmla="*/ 2231 w 3307"/>
              <a:gd name="T67" fmla="*/ 103 h 3307"/>
              <a:gd name="T68" fmla="*/ 2568 w 3307"/>
              <a:gd name="T69" fmla="*/ 276 h 3307"/>
              <a:gd name="T70" fmla="*/ 2855 w 3307"/>
              <a:gd name="T71" fmla="*/ 518 h 3307"/>
              <a:gd name="T72" fmla="*/ 3082 w 3307"/>
              <a:gd name="T73" fmla="*/ 819 h 3307"/>
              <a:gd name="T74" fmla="*/ 3235 w 3307"/>
              <a:gd name="T75" fmla="*/ 1167 h 3307"/>
              <a:gd name="T76" fmla="*/ 3304 w 3307"/>
              <a:gd name="T77" fmla="*/ 1552 h 3307"/>
              <a:gd name="T78" fmla="*/ 3280 w 3307"/>
              <a:gd name="T79" fmla="*/ 1951 h 3307"/>
              <a:gd name="T80" fmla="*/ 3168 w 3307"/>
              <a:gd name="T81" fmla="*/ 2319 h 3307"/>
              <a:gd name="T82" fmla="*/ 2976 w 3307"/>
              <a:gd name="T83" fmla="*/ 2645 h 3307"/>
              <a:gd name="T84" fmla="*/ 2719 w 3307"/>
              <a:gd name="T85" fmla="*/ 2918 h 3307"/>
              <a:gd name="T86" fmla="*/ 2405 w 3307"/>
              <a:gd name="T87" fmla="*/ 3127 h 3307"/>
              <a:gd name="T88" fmla="*/ 2046 w 3307"/>
              <a:gd name="T89" fmla="*/ 3260 h 3307"/>
              <a:gd name="T90" fmla="*/ 1652 w 3307"/>
              <a:gd name="T91" fmla="*/ 3307 h 3307"/>
              <a:gd name="T92" fmla="*/ 1261 w 3307"/>
              <a:gd name="T93" fmla="*/ 3260 h 3307"/>
              <a:gd name="T94" fmla="*/ 902 w 3307"/>
              <a:gd name="T95" fmla="*/ 3127 h 3307"/>
              <a:gd name="T96" fmla="*/ 588 w 3307"/>
              <a:gd name="T97" fmla="*/ 2918 h 3307"/>
              <a:gd name="T98" fmla="*/ 331 w 3307"/>
              <a:gd name="T99" fmla="*/ 2645 h 3307"/>
              <a:gd name="T100" fmla="*/ 139 w 3307"/>
              <a:gd name="T101" fmla="*/ 2319 h 3307"/>
              <a:gd name="T102" fmla="*/ 27 w 3307"/>
              <a:gd name="T103" fmla="*/ 1951 h 3307"/>
              <a:gd name="T104" fmla="*/ 3 w 3307"/>
              <a:gd name="T105" fmla="*/ 1552 h 3307"/>
              <a:gd name="T106" fmla="*/ 72 w 3307"/>
              <a:gd name="T107" fmla="*/ 1167 h 3307"/>
              <a:gd name="T108" fmla="*/ 225 w 3307"/>
              <a:gd name="T109" fmla="*/ 819 h 3307"/>
              <a:gd name="T110" fmla="*/ 452 w 3307"/>
              <a:gd name="T111" fmla="*/ 518 h 3307"/>
              <a:gd name="T112" fmla="*/ 739 w 3307"/>
              <a:gd name="T113" fmla="*/ 276 h 3307"/>
              <a:gd name="T114" fmla="*/ 1076 w 3307"/>
              <a:gd name="T115" fmla="*/ 103 h 3307"/>
              <a:gd name="T116" fmla="*/ 1454 w 3307"/>
              <a:gd name="T117" fmla="*/ 12 h 33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3307" h="3307">
                <a:moveTo>
                  <a:pt x="1652" y="651"/>
                </a:moveTo>
                <a:lnTo>
                  <a:pt x="1683" y="653"/>
                </a:lnTo>
                <a:lnTo>
                  <a:pt x="1709" y="662"/>
                </a:lnTo>
                <a:lnTo>
                  <a:pt x="1733" y="675"/>
                </a:lnTo>
                <a:lnTo>
                  <a:pt x="1754" y="692"/>
                </a:lnTo>
                <a:lnTo>
                  <a:pt x="1772" y="714"/>
                </a:lnTo>
                <a:lnTo>
                  <a:pt x="1785" y="738"/>
                </a:lnTo>
                <a:lnTo>
                  <a:pt x="1793" y="765"/>
                </a:lnTo>
                <a:lnTo>
                  <a:pt x="1796" y="794"/>
                </a:lnTo>
                <a:lnTo>
                  <a:pt x="1796" y="1595"/>
                </a:lnTo>
                <a:lnTo>
                  <a:pt x="2158" y="1969"/>
                </a:lnTo>
                <a:lnTo>
                  <a:pt x="2174" y="1989"/>
                </a:lnTo>
                <a:lnTo>
                  <a:pt x="2186" y="2011"/>
                </a:lnTo>
                <a:lnTo>
                  <a:pt x="2194" y="2034"/>
                </a:lnTo>
                <a:lnTo>
                  <a:pt x="2197" y="2058"/>
                </a:lnTo>
                <a:lnTo>
                  <a:pt x="2197" y="2082"/>
                </a:lnTo>
                <a:lnTo>
                  <a:pt x="2193" y="2106"/>
                </a:lnTo>
                <a:lnTo>
                  <a:pt x="2184" y="2130"/>
                </a:lnTo>
                <a:lnTo>
                  <a:pt x="2171" y="2151"/>
                </a:lnTo>
                <a:lnTo>
                  <a:pt x="2155" y="2171"/>
                </a:lnTo>
                <a:lnTo>
                  <a:pt x="2137" y="2185"/>
                </a:lnTo>
                <a:lnTo>
                  <a:pt x="2117" y="2196"/>
                </a:lnTo>
                <a:lnTo>
                  <a:pt x="2097" y="2204"/>
                </a:lnTo>
                <a:lnTo>
                  <a:pt x="2076" y="2209"/>
                </a:lnTo>
                <a:lnTo>
                  <a:pt x="2055" y="2211"/>
                </a:lnTo>
                <a:lnTo>
                  <a:pt x="2033" y="2209"/>
                </a:lnTo>
                <a:lnTo>
                  <a:pt x="2011" y="2204"/>
                </a:lnTo>
                <a:lnTo>
                  <a:pt x="1990" y="2195"/>
                </a:lnTo>
                <a:lnTo>
                  <a:pt x="1970" y="2183"/>
                </a:lnTo>
                <a:lnTo>
                  <a:pt x="1953" y="2167"/>
                </a:lnTo>
                <a:lnTo>
                  <a:pt x="1511" y="1712"/>
                </a:lnTo>
                <a:lnTo>
                  <a:pt x="1511" y="794"/>
                </a:lnTo>
                <a:lnTo>
                  <a:pt x="1514" y="765"/>
                </a:lnTo>
                <a:lnTo>
                  <a:pt x="1522" y="738"/>
                </a:lnTo>
                <a:lnTo>
                  <a:pt x="1535" y="714"/>
                </a:lnTo>
                <a:lnTo>
                  <a:pt x="1553" y="692"/>
                </a:lnTo>
                <a:lnTo>
                  <a:pt x="1574" y="675"/>
                </a:lnTo>
                <a:lnTo>
                  <a:pt x="1598" y="662"/>
                </a:lnTo>
                <a:lnTo>
                  <a:pt x="1624" y="653"/>
                </a:lnTo>
                <a:lnTo>
                  <a:pt x="1652" y="651"/>
                </a:lnTo>
                <a:close/>
                <a:moveTo>
                  <a:pt x="1652" y="502"/>
                </a:moveTo>
                <a:lnTo>
                  <a:pt x="1567" y="505"/>
                </a:lnTo>
                <a:lnTo>
                  <a:pt x="1483" y="514"/>
                </a:lnTo>
                <a:lnTo>
                  <a:pt x="1401" y="530"/>
                </a:lnTo>
                <a:lnTo>
                  <a:pt x="1321" y="551"/>
                </a:lnTo>
                <a:lnTo>
                  <a:pt x="1244" y="577"/>
                </a:lnTo>
                <a:lnTo>
                  <a:pt x="1168" y="609"/>
                </a:lnTo>
                <a:lnTo>
                  <a:pt x="1096" y="646"/>
                </a:lnTo>
                <a:lnTo>
                  <a:pt x="1027" y="687"/>
                </a:lnTo>
                <a:lnTo>
                  <a:pt x="961" y="734"/>
                </a:lnTo>
                <a:lnTo>
                  <a:pt x="898" y="785"/>
                </a:lnTo>
                <a:lnTo>
                  <a:pt x="840" y="840"/>
                </a:lnTo>
                <a:lnTo>
                  <a:pt x="785" y="898"/>
                </a:lnTo>
                <a:lnTo>
                  <a:pt x="734" y="961"/>
                </a:lnTo>
                <a:lnTo>
                  <a:pt x="687" y="1027"/>
                </a:lnTo>
                <a:lnTo>
                  <a:pt x="645" y="1096"/>
                </a:lnTo>
                <a:lnTo>
                  <a:pt x="609" y="1168"/>
                </a:lnTo>
                <a:lnTo>
                  <a:pt x="577" y="1244"/>
                </a:lnTo>
                <a:lnTo>
                  <a:pt x="550" y="1321"/>
                </a:lnTo>
                <a:lnTo>
                  <a:pt x="529" y="1401"/>
                </a:lnTo>
                <a:lnTo>
                  <a:pt x="514" y="1483"/>
                </a:lnTo>
                <a:lnTo>
                  <a:pt x="505" y="1567"/>
                </a:lnTo>
                <a:lnTo>
                  <a:pt x="502" y="1653"/>
                </a:lnTo>
                <a:lnTo>
                  <a:pt x="505" y="1740"/>
                </a:lnTo>
                <a:lnTo>
                  <a:pt x="514" y="1824"/>
                </a:lnTo>
                <a:lnTo>
                  <a:pt x="529" y="1906"/>
                </a:lnTo>
                <a:lnTo>
                  <a:pt x="550" y="1985"/>
                </a:lnTo>
                <a:lnTo>
                  <a:pt x="577" y="2063"/>
                </a:lnTo>
                <a:lnTo>
                  <a:pt x="609" y="2139"/>
                </a:lnTo>
                <a:lnTo>
                  <a:pt x="645" y="2211"/>
                </a:lnTo>
                <a:lnTo>
                  <a:pt x="687" y="2280"/>
                </a:lnTo>
                <a:lnTo>
                  <a:pt x="734" y="2346"/>
                </a:lnTo>
                <a:lnTo>
                  <a:pt x="785" y="2408"/>
                </a:lnTo>
                <a:lnTo>
                  <a:pt x="840" y="2467"/>
                </a:lnTo>
                <a:lnTo>
                  <a:pt x="898" y="2522"/>
                </a:lnTo>
                <a:lnTo>
                  <a:pt x="961" y="2572"/>
                </a:lnTo>
                <a:lnTo>
                  <a:pt x="1027" y="2620"/>
                </a:lnTo>
                <a:lnTo>
                  <a:pt x="1096" y="2661"/>
                </a:lnTo>
                <a:lnTo>
                  <a:pt x="1168" y="2698"/>
                </a:lnTo>
                <a:lnTo>
                  <a:pt x="1244" y="2730"/>
                </a:lnTo>
                <a:lnTo>
                  <a:pt x="1321" y="2756"/>
                </a:lnTo>
                <a:lnTo>
                  <a:pt x="1401" y="2777"/>
                </a:lnTo>
                <a:lnTo>
                  <a:pt x="1483" y="2793"/>
                </a:lnTo>
                <a:lnTo>
                  <a:pt x="1567" y="2802"/>
                </a:lnTo>
                <a:lnTo>
                  <a:pt x="1652" y="2805"/>
                </a:lnTo>
                <a:lnTo>
                  <a:pt x="1740" y="2802"/>
                </a:lnTo>
                <a:lnTo>
                  <a:pt x="1824" y="2793"/>
                </a:lnTo>
                <a:lnTo>
                  <a:pt x="1906" y="2777"/>
                </a:lnTo>
                <a:lnTo>
                  <a:pt x="1986" y="2756"/>
                </a:lnTo>
                <a:lnTo>
                  <a:pt x="2063" y="2730"/>
                </a:lnTo>
                <a:lnTo>
                  <a:pt x="2139" y="2698"/>
                </a:lnTo>
                <a:lnTo>
                  <a:pt x="2211" y="2661"/>
                </a:lnTo>
                <a:lnTo>
                  <a:pt x="2280" y="2620"/>
                </a:lnTo>
                <a:lnTo>
                  <a:pt x="2346" y="2572"/>
                </a:lnTo>
                <a:lnTo>
                  <a:pt x="2409" y="2522"/>
                </a:lnTo>
                <a:lnTo>
                  <a:pt x="2467" y="2467"/>
                </a:lnTo>
                <a:lnTo>
                  <a:pt x="2522" y="2408"/>
                </a:lnTo>
                <a:lnTo>
                  <a:pt x="2573" y="2346"/>
                </a:lnTo>
                <a:lnTo>
                  <a:pt x="2620" y="2280"/>
                </a:lnTo>
                <a:lnTo>
                  <a:pt x="2662" y="2211"/>
                </a:lnTo>
                <a:lnTo>
                  <a:pt x="2698" y="2139"/>
                </a:lnTo>
                <a:lnTo>
                  <a:pt x="2730" y="2063"/>
                </a:lnTo>
                <a:lnTo>
                  <a:pt x="2757" y="1985"/>
                </a:lnTo>
                <a:lnTo>
                  <a:pt x="2778" y="1906"/>
                </a:lnTo>
                <a:lnTo>
                  <a:pt x="2793" y="1824"/>
                </a:lnTo>
                <a:lnTo>
                  <a:pt x="2802" y="1740"/>
                </a:lnTo>
                <a:lnTo>
                  <a:pt x="2805" y="1653"/>
                </a:lnTo>
                <a:lnTo>
                  <a:pt x="2802" y="1567"/>
                </a:lnTo>
                <a:lnTo>
                  <a:pt x="2793" y="1483"/>
                </a:lnTo>
                <a:lnTo>
                  <a:pt x="2778" y="1401"/>
                </a:lnTo>
                <a:lnTo>
                  <a:pt x="2757" y="1321"/>
                </a:lnTo>
                <a:lnTo>
                  <a:pt x="2730" y="1244"/>
                </a:lnTo>
                <a:lnTo>
                  <a:pt x="2698" y="1168"/>
                </a:lnTo>
                <a:lnTo>
                  <a:pt x="2662" y="1096"/>
                </a:lnTo>
                <a:lnTo>
                  <a:pt x="2620" y="1027"/>
                </a:lnTo>
                <a:lnTo>
                  <a:pt x="2573" y="961"/>
                </a:lnTo>
                <a:lnTo>
                  <a:pt x="2522" y="898"/>
                </a:lnTo>
                <a:lnTo>
                  <a:pt x="2467" y="840"/>
                </a:lnTo>
                <a:lnTo>
                  <a:pt x="2409" y="785"/>
                </a:lnTo>
                <a:lnTo>
                  <a:pt x="2346" y="734"/>
                </a:lnTo>
                <a:lnTo>
                  <a:pt x="2280" y="687"/>
                </a:lnTo>
                <a:lnTo>
                  <a:pt x="2211" y="646"/>
                </a:lnTo>
                <a:lnTo>
                  <a:pt x="2139" y="609"/>
                </a:lnTo>
                <a:lnTo>
                  <a:pt x="2063" y="577"/>
                </a:lnTo>
                <a:lnTo>
                  <a:pt x="1986" y="551"/>
                </a:lnTo>
                <a:lnTo>
                  <a:pt x="1906" y="530"/>
                </a:lnTo>
                <a:lnTo>
                  <a:pt x="1824" y="514"/>
                </a:lnTo>
                <a:lnTo>
                  <a:pt x="1740" y="505"/>
                </a:lnTo>
                <a:lnTo>
                  <a:pt x="1652" y="502"/>
                </a:lnTo>
                <a:close/>
                <a:moveTo>
                  <a:pt x="1652" y="0"/>
                </a:moveTo>
                <a:lnTo>
                  <a:pt x="1755" y="3"/>
                </a:lnTo>
                <a:lnTo>
                  <a:pt x="1853" y="12"/>
                </a:lnTo>
                <a:lnTo>
                  <a:pt x="1951" y="27"/>
                </a:lnTo>
                <a:lnTo>
                  <a:pt x="2046" y="47"/>
                </a:lnTo>
                <a:lnTo>
                  <a:pt x="2140" y="72"/>
                </a:lnTo>
                <a:lnTo>
                  <a:pt x="2231" y="103"/>
                </a:lnTo>
                <a:lnTo>
                  <a:pt x="2319" y="139"/>
                </a:lnTo>
                <a:lnTo>
                  <a:pt x="2405" y="180"/>
                </a:lnTo>
                <a:lnTo>
                  <a:pt x="2488" y="225"/>
                </a:lnTo>
                <a:lnTo>
                  <a:pt x="2568" y="276"/>
                </a:lnTo>
                <a:lnTo>
                  <a:pt x="2646" y="331"/>
                </a:lnTo>
                <a:lnTo>
                  <a:pt x="2719" y="389"/>
                </a:lnTo>
                <a:lnTo>
                  <a:pt x="2789" y="452"/>
                </a:lnTo>
                <a:lnTo>
                  <a:pt x="2855" y="518"/>
                </a:lnTo>
                <a:lnTo>
                  <a:pt x="2918" y="588"/>
                </a:lnTo>
                <a:lnTo>
                  <a:pt x="2976" y="661"/>
                </a:lnTo>
                <a:lnTo>
                  <a:pt x="3031" y="739"/>
                </a:lnTo>
                <a:lnTo>
                  <a:pt x="3082" y="819"/>
                </a:lnTo>
                <a:lnTo>
                  <a:pt x="3127" y="902"/>
                </a:lnTo>
                <a:lnTo>
                  <a:pt x="3168" y="988"/>
                </a:lnTo>
                <a:lnTo>
                  <a:pt x="3204" y="1076"/>
                </a:lnTo>
                <a:lnTo>
                  <a:pt x="3235" y="1167"/>
                </a:lnTo>
                <a:lnTo>
                  <a:pt x="3260" y="1261"/>
                </a:lnTo>
                <a:lnTo>
                  <a:pt x="3280" y="1356"/>
                </a:lnTo>
                <a:lnTo>
                  <a:pt x="3295" y="1454"/>
                </a:lnTo>
                <a:lnTo>
                  <a:pt x="3304" y="1552"/>
                </a:lnTo>
                <a:lnTo>
                  <a:pt x="3307" y="1653"/>
                </a:lnTo>
                <a:lnTo>
                  <a:pt x="3304" y="1754"/>
                </a:lnTo>
                <a:lnTo>
                  <a:pt x="3295" y="1853"/>
                </a:lnTo>
                <a:lnTo>
                  <a:pt x="3280" y="1951"/>
                </a:lnTo>
                <a:lnTo>
                  <a:pt x="3260" y="2046"/>
                </a:lnTo>
                <a:lnTo>
                  <a:pt x="3235" y="2140"/>
                </a:lnTo>
                <a:lnTo>
                  <a:pt x="3204" y="2231"/>
                </a:lnTo>
                <a:lnTo>
                  <a:pt x="3168" y="2319"/>
                </a:lnTo>
                <a:lnTo>
                  <a:pt x="3127" y="2405"/>
                </a:lnTo>
                <a:lnTo>
                  <a:pt x="3082" y="2488"/>
                </a:lnTo>
                <a:lnTo>
                  <a:pt x="3031" y="2568"/>
                </a:lnTo>
                <a:lnTo>
                  <a:pt x="2976" y="2645"/>
                </a:lnTo>
                <a:lnTo>
                  <a:pt x="2918" y="2719"/>
                </a:lnTo>
                <a:lnTo>
                  <a:pt x="2855" y="2789"/>
                </a:lnTo>
                <a:lnTo>
                  <a:pt x="2789" y="2855"/>
                </a:lnTo>
                <a:lnTo>
                  <a:pt x="2719" y="2918"/>
                </a:lnTo>
                <a:lnTo>
                  <a:pt x="2646" y="2976"/>
                </a:lnTo>
                <a:lnTo>
                  <a:pt x="2568" y="3031"/>
                </a:lnTo>
                <a:lnTo>
                  <a:pt x="2488" y="3082"/>
                </a:lnTo>
                <a:lnTo>
                  <a:pt x="2405" y="3127"/>
                </a:lnTo>
                <a:lnTo>
                  <a:pt x="2319" y="3168"/>
                </a:lnTo>
                <a:lnTo>
                  <a:pt x="2231" y="3204"/>
                </a:lnTo>
                <a:lnTo>
                  <a:pt x="2140" y="3235"/>
                </a:lnTo>
                <a:lnTo>
                  <a:pt x="2046" y="3260"/>
                </a:lnTo>
                <a:lnTo>
                  <a:pt x="1951" y="3280"/>
                </a:lnTo>
                <a:lnTo>
                  <a:pt x="1853" y="3295"/>
                </a:lnTo>
                <a:lnTo>
                  <a:pt x="1755" y="3304"/>
                </a:lnTo>
                <a:lnTo>
                  <a:pt x="1652" y="3307"/>
                </a:lnTo>
                <a:lnTo>
                  <a:pt x="1552" y="3304"/>
                </a:lnTo>
                <a:lnTo>
                  <a:pt x="1454" y="3295"/>
                </a:lnTo>
                <a:lnTo>
                  <a:pt x="1356" y="3280"/>
                </a:lnTo>
                <a:lnTo>
                  <a:pt x="1261" y="3260"/>
                </a:lnTo>
                <a:lnTo>
                  <a:pt x="1167" y="3235"/>
                </a:lnTo>
                <a:lnTo>
                  <a:pt x="1076" y="3204"/>
                </a:lnTo>
                <a:lnTo>
                  <a:pt x="988" y="3168"/>
                </a:lnTo>
                <a:lnTo>
                  <a:pt x="902" y="3127"/>
                </a:lnTo>
                <a:lnTo>
                  <a:pt x="819" y="3082"/>
                </a:lnTo>
                <a:lnTo>
                  <a:pt x="739" y="3031"/>
                </a:lnTo>
                <a:lnTo>
                  <a:pt x="661" y="2976"/>
                </a:lnTo>
                <a:lnTo>
                  <a:pt x="588" y="2918"/>
                </a:lnTo>
                <a:lnTo>
                  <a:pt x="518" y="2855"/>
                </a:lnTo>
                <a:lnTo>
                  <a:pt x="452" y="2789"/>
                </a:lnTo>
                <a:lnTo>
                  <a:pt x="389" y="2719"/>
                </a:lnTo>
                <a:lnTo>
                  <a:pt x="331" y="2645"/>
                </a:lnTo>
                <a:lnTo>
                  <a:pt x="276" y="2568"/>
                </a:lnTo>
                <a:lnTo>
                  <a:pt x="225" y="2488"/>
                </a:lnTo>
                <a:lnTo>
                  <a:pt x="180" y="2405"/>
                </a:lnTo>
                <a:lnTo>
                  <a:pt x="139" y="2319"/>
                </a:lnTo>
                <a:lnTo>
                  <a:pt x="103" y="2231"/>
                </a:lnTo>
                <a:lnTo>
                  <a:pt x="72" y="2140"/>
                </a:lnTo>
                <a:lnTo>
                  <a:pt x="47" y="2046"/>
                </a:lnTo>
                <a:lnTo>
                  <a:pt x="27" y="1951"/>
                </a:lnTo>
                <a:lnTo>
                  <a:pt x="12" y="1853"/>
                </a:lnTo>
                <a:lnTo>
                  <a:pt x="3" y="1754"/>
                </a:lnTo>
                <a:lnTo>
                  <a:pt x="0" y="1653"/>
                </a:lnTo>
                <a:lnTo>
                  <a:pt x="3" y="1552"/>
                </a:lnTo>
                <a:lnTo>
                  <a:pt x="12" y="1454"/>
                </a:lnTo>
                <a:lnTo>
                  <a:pt x="27" y="1356"/>
                </a:lnTo>
                <a:lnTo>
                  <a:pt x="47" y="1261"/>
                </a:lnTo>
                <a:lnTo>
                  <a:pt x="72" y="1167"/>
                </a:lnTo>
                <a:lnTo>
                  <a:pt x="103" y="1076"/>
                </a:lnTo>
                <a:lnTo>
                  <a:pt x="139" y="988"/>
                </a:lnTo>
                <a:lnTo>
                  <a:pt x="180" y="902"/>
                </a:lnTo>
                <a:lnTo>
                  <a:pt x="225" y="819"/>
                </a:lnTo>
                <a:lnTo>
                  <a:pt x="276" y="739"/>
                </a:lnTo>
                <a:lnTo>
                  <a:pt x="331" y="661"/>
                </a:lnTo>
                <a:lnTo>
                  <a:pt x="389" y="588"/>
                </a:lnTo>
                <a:lnTo>
                  <a:pt x="452" y="518"/>
                </a:lnTo>
                <a:lnTo>
                  <a:pt x="518" y="452"/>
                </a:lnTo>
                <a:lnTo>
                  <a:pt x="588" y="389"/>
                </a:lnTo>
                <a:lnTo>
                  <a:pt x="661" y="331"/>
                </a:lnTo>
                <a:lnTo>
                  <a:pt x="739" y="276"/>
                </a:lnTo>
                <a:lnTo>
                  <a:pt x="819" y="225"/>
                </a:lnTo>
                <a:lnTo>
                  <a:pt x="902" y="180"/>
                </a:lnTo>
                <a:lnTo>
                  <a:pt x="988" y="139"/>
                </a:lnTo>
                <a:lnTo>
                  <a:pt x="1076" y="103"/>
                </a:lnTo>
                <a:lnTo>
                  <a:pt x="1167" y="72"/>
                </a:lnTo>
                <a:lnTo>
                  <a:pt x="1261" y="47"/>
                </a:lnTo>
                <a:lnTo>
                  <a:pt x="1356" y="27"/>
                </a:lnTo>
                <a:lnTo>
                  <a:pt x="1454" y="12"/>
                </a:lnTo>
                <a:lnTo>
                  <a:pt x="1552" y="3"/>
                </a:lnTo>
                <a:lnTo>
                  <a:pt x="1652"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twoCellAnchor editAs="oneCell">
    <xdr:from>
      <xdr:col>1</xdr:col>
      <xdr:colOff>57150</xdr:colOff>
      <xdr:row>1</xdr:row>
      <xdr:rowOff>9525</xdr:rowOff>
    </xdr:from>
    <xdr:to>
      <xdr:col>1</xdr:col>
      <xdr:colOff>374809</xdr:colOff>
      <xdr:row>1</xdr:row>
      <xdr:rowOff>324196</xdr:rowOff>
    </xdr:to>
    <xdr:grpSp>
      <xdr:nvGrpSpPr>
        <xdr:cNvPr id="10" name="أيقونة الساعة" descr="ساعة">
          <a:extLst>
            <a:ext uri="{FF2B5EF4-FFF2-40B4-BE49-F238E27FC236}">
              <a16:creationId xmlns:a16="http://schemas.microsoft.com/office/drawing/2014/main" xmlns="" id="{764934FC-5EB9-4A67-B924-802262688152}"/>
            </a:ext>
          </a:extLst>
        </xdr:cNvPr>
        <xdr:cNvGrpSpPr>
          <a:grpSpLocks noChangeAspect="1"/>
        </xdr:cNvGrpSpPr>
      </xdr:nvGrpSpPr>
      <xdr:grpSpPr bwMode="auto">
        <a:xfrm flipH="1">
          <a:off x="11236724891" y="514350"/>
          <a:ext cx="317659" cy="314671"/>
          <a:chOff x="270" y="53"/>
          <a:chExt cx="29" cy="29"/>
        </a:xfrm>
      </xdr:grpSpPr>
      <xdr:sp macro="" textlink="">
        <xdr:nvSpPr>
          <xdr:cNvPr id="11" name="مستطيل 9">
            <a:extLst>
              <a:ext uri="{FF2B5EF4-FFF2-40B4-BE49-F238E27FC236}">
                <a16:creationId xmlns:a16="http://schemas.microsoft.com/office/drawing/2014/main" xmlns="" id="{9860659E-06A6-47E4-811D-7397917A7A39}"/>
              </a:ext>
            </a:extLst>
          </xdr:cNvPr>
          <xdr:cNvSpPr>
            <a:spLocks noChangeArrowheads="1"/>
          </xdr:cNvSpPr>
        </xdr:nvSpPr>
        <xdr:spPr bwMode="auto">
          <a:xfrm flipH="1">
            <a:off x="270" y="53"/>
            <a:ext cx="29" cy="2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12" name="شكل حر 10">
            <a:extLst>
              <a:ext uri="{FF2B5EF4-FFF2-40B4-BE49-F238E27FC236}">
                <a16:creationId xmlns:a16="http://schemas.microsoft.com/office/drawing/2014/main" xmlns="" id="{9E4A6CD3-7B17-4703-8B7B-99538DF54988}"/>
              </a:ext>
            </a:extLst>
          </xdr:cNvPr>
          <xdr:cNvSpPr>
            <a:spLocks/>
          </xdr:cNvSpPr>
        </xdr:nvSpPr>
        <xdr:spPr bwMode="auto">
          <a:xfrm flipH="1">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txBody>
          <a:bodyPr rtlCol="1"/>
          <a:lstStyle/>
          <a:p>
            <a:pPr rtl="1"/>
            <a:endParaRPr lang="en-US"/>
          </a:p>
        </xdr:txBody>
      </xdr:sp>
      <xdr:sp macro="" textlink="">
        <xdr:nvSpPr>
          <xdr:cNvPr id="13" name="مستطيل 11">
            <a:extLst>
              <a:ext uri="{FF2B5EF4-FFF2-40B4-BE49-F238E27FC236}">
                <a16:creationId xmlns:a16="http://schemas.microsoft.com/office/drawing/2014/main" xmlns="" id="{8E04E2F9-911C-4525-918B-77D0A7C713F1}"/>
              </a:ext>
            </a:extLst>
          </xdr:cNvPr>
          <xdr:cNvSpPr>
            <a:spLocks noChangeArrowheads="1"/>
          </xdr:cNvSpPr>
        </xdr:nvSpPr>
        <xdr:spPr bwMode="auto">
          <a:xfrm flipH="1">
            <a:off x="283" y="55"/>
            <a:ext cx="2" cy="4"/>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4" name="مستطيل 12">
            <a:extLst>
              <a:ext uri="{FF2B5EF4-FFF2-40B4-BE49-F238E27FC236}">
                <a16:creationId xmlns:a16="http://schemas.microsoft.com/office/drawing/2014/main" xmlns="" id="{CBA4FBA0-8743-4968-B35D-15B60B414E8B}"/>
              </a:ext>
            </a:extLst>
          </xdr:cNvPr>
          <xdr:cNvSpPr>
            <a:spLocks noChangeArrowheads="1"/>
          </xdr:cNvSpPr>
        </xdr:nvSpPr>
        <xdr:spPr bwMode="auto">
          <a:xfrm flipH="1">
            <a:off x="283" y="77"/>
            <a:ext cx="2" cy="4"/>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5" name="مستطيل 13">
            <a:extLst>
              <a:ext uri="{FF2B5EF4-FFF2-40B4-BE49-F238E27FC236}">
                <a16:creationId xmlns:a16="http://schemas.microsoft.com/office/drawing/2014/main" xmlns="" id="{C58D911C-2C68-465E-856B-422C84B24110}"/>
              </a:ext>
            </a:extLst>
          </xdr:cNvPr>
          <xdr:cNvSpPr>
            <a:spLocks noChangeArrowheads="1"/>
          </xdr:cNvSpPr>
        </xdr:nvSpPr>
        <xdr:spPr bwMode="auto">
          <a:xfrm flipH="1">
            <a:off x="293" y="67"/>
            <a:ext cx="4" cy="2"/>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6" name="مستطيل 14">
            <a:extLst>
              <a:ext uri="{FF2B5EF4-FFF2-40B4-BE49-F238E27FC236}">
                <a16:creationId xmlns:a16="http://schemas.microsoft.com/office/drawing/2014/main" xmlns="" id="{D7887563-59ED-40FF-A9DC-1EE34070438F}"/>
              </a:ext>
            </a:extLst>
          </xdr:cNvPr>
          <xdr:cNvSpPr>
            <a:spLocks noChangeArrowheads="1"/>
          </xdr:cNvSpPr>
        </xdr:nvSpPr>
        <xdr:spPr bwMode="auto">
          <a:xfrm flipH="1">
            <a:off x="271" y="67"/>
            <a:ext cx="4" cy="2"/>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17" name="شكل حر 15">
            <a:extLst>
              <a:ext uri="{FF2B5EF4-FFF2-40B4-BE49-F238E27FC236}">
                <a16:creationId xmlns:a16="http://schemas.microsoft.com/office/drawing/2014/main" xmlns="" id="{4808CD84-1C98-4D93-81BB-EE9F05F21FB7}"/>
              </a:ext>
            </a:extLst>
          </xdr:cNvPr>
          <xdr:cNvSpPr>
            <a:spLocks/>
          </xdr:cNvSpPr>
        </xdr:nvSpPr>
        <xdr:spPr bwMode="auto">
          <a:xfrm>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8" name="شكل حر 16">
            <a:extLst>
              <a:ext uri="{FF2B5EF4-FFF2-40B4-BE49-F238E27FC236}">
                <a16:creationId xmlns:a16="http://schemas.microsoft.com/office/drawing/2014/main" xmlns="" id="{E6A35112-1931-499D-9DB4-746CFE12F39E}"/>
              </a:ext>
            </a:extLst>
          </xdr:cNvPr>
          <xdr:cNvSpPr>
            <a:spLocks/>
          </xdr:cNvSpPr>
        </xdr:nvSpPr>
        <xdr:spPr bwMode="auto">
          <a:xfrm>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19" name="شكل حر 17">
            <a:extLst>
              <a:ext uri="{FF2B5EF4-FFF2-40B4-BE49-F238E27FC236}">
                <a16:creationId xmlns:a16="http://schemas.microsoft.com/office/drawing/2014/main" xmlns="" id="{5454C719-1FC0-426B-A830-41A87C3B07B6}"/>
              </a:ext>
            </a:extLst>
          </xdr:cNvPr>
          <xdr:cNvSpPr>
            <a:spLocks/>
          </xdr:cNvSpPr>
        </xdr:nvSpPr>
        <xdr:spPr bwMode="auto">
          <a:xfrm>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0" name="شكل حر 18">
            <a:extLst>
              <a:ext uri="{FF2B5EF4-FFF2-40B4-BE49-F238E27FC236}">
                <a16:creationId xmlns:a16="http://schemas.microsoft.com/office/drawing/2014/main" xmlns="" id="{A326715F-171F-4C02-98E1-F74EC60CFFC1}"/>
              </a:ext>
            </a:extLst>
          </xdr:cNvPr>
          <xdr:cNvSpPr>
            <a:spLocks/>
          </xdr:cNvSpPr>
        </xdr:nvSpPr>
        <xdr:spPr bwMode="auto">
          <a:xfrm>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1" name="شكل حر 19">
            <a:extLst>
              <a:ext uri="{FF2B5EF4-FFF2-40B4-BE49-F238E27FC236}">
                <a16:creationId xmlns:a16="http://schemas.microsoft.com/office/drawing/2014/main" xmlns="" id="{578B221E-D60B-49BF-8E2E-18A1DAED41F1}"/>
              </a:ext>
            </a:extLst>
          </xdr:cNvPr>
          <xdr:cNvSpPr>
            <a:spLocks/>
          </xdr:cNvSpPr>
        </xdr:nvSpPr>
        <xdr:spPr bwMode="auto">
          <a:xfrm>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2" name="شكل حر 20">
            <a:extLst>
              <a:ext uri="{FF2B5EF4-FFF2-40B4-BE49-F238E27FC236}">
                <a16:creationId xmlns:a16="http://schemas.microsoft.com/office/drawing/2014/main" xmlns="" id="{F92E00B2-7276-469F-A1FD-3C5418258A7A}"/>
              </a:ext>
            </a:extLst>
          </xdr:cNvPr>
          <xdr:cNvSpPr>
            <a:spLocks/>
          </xdr:cNvSpPr>
        </xdr:nvSpPr>
        <xdr:spPr bwMode="auto">
          <a:xfrm>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3" name="شكل حر 21">
            <a:extLst>
              <a:ext uri="{FF2B5EF4-FFF2-40B4-BE49-F238E27FC236}">
                <a16:creationId xmlns:a16="http://schemas.microsoft.com/office/drawing/2014/main" xmlns="" id="{5F8876CA-9A8C-4894-BAD0-2C5316F4D033}"/>
              </a:ext>
            </a:extLst>
          </xdr:cNvPr>
          <xdr:cNvSpPr>
            <a:spLocks/>
          </xdr:cNvSpPr>
        </xdr:nvSpPr>
        <xdr:spPr bwMode="auto">
          <a:xfrm>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4" name="شكل حر 22">
            <a:extLst>
              <a:ext uri="{FF2B5EF4-FFF2-40B4-BE49-F238E27FC236}">
                <a16:creationId xmlns:a16="http://schemas.microsoft.com/office/drawing/2014/main" xmlns="" id="{63E92962-D827-4FD6-BEA4-410BEFB9E37B}"/>
              </a:ext>
            </a:extLst>
          </xdr:cNvPr>
          <xdr:cNvSpPr>
            <a:spLocks/>
          </xdr:cNvSpPr>
        </xdr:nvSpPr>
        <xdr:spPr bwMode="auto">
          <a:xfrm>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txBody>
          <a:bodyPr rtlCol="1"/>
          <a:lstStyle/>
          <a:p>
            <a:pPr rtl="1"/>
            <a:endParaRPr lang="en-US"/>
          </a:p>
        </xdr:txBody>
      </xdr:sp>
      <xdr:sp macro="" textlink="">
        <xdr:nvSpPr>
          <xdr:cNvPr id="25" name="شكل حر 23">
            <a:extLst>
              <a:ext uri="{FF2B5EF4-FFF2-40B4-BE49-F238E27FC236}">
                <a16:creationId xmlns:a16="http://schemas.microsoft.com/office/drawing/2014/main" xmlns="" id="{FA6BB5A2-87A9-425C-886A-F29BB36A33BD}"/>
              </a:ext>
            </a:extLst>
          </xdr:cNvPr>
          <xdr:cNvSpPr>
            <a:spLocks/>
          </xdr:cNvSpPr>
        </xdr:nvSpPr>
        <xdr:spPr bwMode="auto">
          <a:xfrm flipH="1">
            <a:off x="279"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txBody>
          <a:bodyPr rtlCol="1"/>
          <a:lstStyle/>
          <a:p>
            <a:pPr rtl="1"/>
            <a:endParaRPr lang="en-US"/>
          </a:p>
        </xdr:txBody>
      </xdr:sp>
    </xdr:grpSp>
    <xdr:clientData/>
  </xdr:twoCellAnchor>
  <xdr:twoCellAnchor editAs="oneCell">
    <xdr:from>
      <xdr:col>0</xdr:col>
      <xdr:colOff>193413</xdr:colOff>
      <xdr:row>13</xdr:row>
      <xdr:rowOff>8404</xdr:rowOff>
    </xdr:from>
    <xdr:to>
      <xdr:col>2</xdr:col>
      <xdr:colOff>31488</xdr:colOff>
      <xdr:row>13</xdr:row>
      <xdr:rowOff>198904</xdr:rowOff>
    </xdr:to>
    <xdr:grpSp>
      <xdr:nvGrpSpPr>
        <xdr:cNvPr id="26" name="إضافة حدث" descr="حدد لإضافة حدث جديد">
          <a:extLst>
            <a:ext uri="{FF2B5EF4-FFF2-40B4-BE49-F238E27FC236}">
              <a16:creationId xmlns:a16="http://schemas.microsoft.com/office/drawing/2014/main" xmlns="" id="{D60FB342-9F21-4B01-81DF-89FE49385CB3}"/>
            </a:ext>
          </a:extLst>
        </xdr:cNvPr>
        <xdr:cNvGrpSpPr/>
      </xdr:nvGrpSpPr>
      <xdr:grpSpPr>
        <a:xfrm flipH="1">
          <a:off x="11235401337" y="3485029"/>
          <a:ext cx="1704975" cy="190500"/>
          <a:chOff x="298188" y="4809004"/>
          <a:chExt cx="1381125" cy="190500"/>
        </a:xfrm>
      </xdr:grpSpPr>
      <xdr:sp macro="" textlink="">
        <xdr:nvSpPr>
          <xdr:cNvPr id="27" name="مستطيل مستدير الزوايا 111">
            <a:hlinkClick xmlns:r="http://schemas.openxmlformats.org/officeDocument/2006/relationships" r:id="rId1" tooltip="حدد لإضافة حدث جديد"/>
            <a:extLst>
              <a:ext uri="{FF2B5EF4-FFF2-40B4-BE49-F238E27FC236}">
                <a16:creationId xmlns:a16="http://schemas.microsoft.com/office/drawing/2014/main" xmlns="" id="{C25870B0-A3F0-4E92-A003-D30B7F5F8C40}"/>
              </a:ext>
            </a:extLst>
          </xdr:cNvPr>
          <xdr:cNvSpPr/>
        </xdr:nvSpPr>
        <xdr:spPr>
          <a:xfrm flipH="1">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mn-ea"/>
                <a:cs typeface="Tahoma" panose="020B0604030504040204" pitchFamily="34" charset="0"/>
              </a:rPr>
              <a:t>إضافة</a:t>
            </a:r>
            <a:r>
              <a:rPr lang="ar" sz="900" b="1" baseline="0">
                <a:solidFill>
                  <a:schemeClr val="tx2"/>
                </a:solidFill>
                <a:effectLst/>
                <a:latin typeface="Tahoma" panose="020B0604030504040204" pitchFamily="34" charset="0"/>
                <a:ea typeface="+mn-ea"/>
                <a:cs typeface="Tahoma" panose="020B0604030504040204" pitchFamily="34" charset="0"/>
              </a:rPr>
              <a:t> حدث</a:t>
            </a:r>
            <a:endParaRPr lang="en-US" sz="1000" b="1">
              <a:solidFill>
                <a:schemeClr val="tx2"/>
              </a:solidFill>
              <a:latin typeface="Tahoma" panose="020B0604030504040204" pitchFamily="34" charset="0"/>
              <a:cs typeface="Tahoma" panose="020B0604030504040204" pitchFamily="34" charset="0"/>
            </a:endParaRPr>
          </a:p>
        </xdr:txBody>
      </xdr:sp>
      <xdr:grpSp>
        <xdr:nvGrpSpPr>
          <xdr:cNvPr id="28" name="إضافة حدث">
            <a:extLst>
              <a:ext uri="{FF2B5EF4-FFF2-40B4-BE49-F238E27FC236}">
                <a16:creationId xmlns:a16="http://schemas.microsoft.com/office/drawing/2014/main" xmlns="" id="{FFA4E361-1549-44AA-85F0-50A33E0300E8}"/>
              </a:ext>
            </a:extLst>
          </xdr:cNvPr>
          <xdr:cNvGrpSpPr>
            <a:grpSpLocks noChangeAspect="1"/>
          </xdr:cNvGrpSpPr>
        </xdr:nvGrpSpPr>
        <xdr:grpSpPr bwMode="auto">
          <a:xfrm>
            <a:off x="347124" y="4829174"/>
            <a:ext cx="146404" cy="152399"/>
            <a:chOff x="32" y="40"/>
            <a:chExt cx="15" cy="487"/>
          </a:xfrm>
        </xdr:grpSpPr>
        <xdr:sp macro="" textlink="">
          <xdr:nvSpPr>
            <xdr:cNvPr id="29" name="مستطيل 15">
              <a:extLst>
                <a:ext uri="{FF2B5EF4-FFF2-40B4-BE49-F238E27FC236}">
                  <a16:creationId xmlns:a16="http://schemas.microsoft.com/office/drawing/2014/main" xmlns="" id="{CC371655-4F93-46AB-AF3B-3CB82D2D0F84}"/>
                </a:ext>
              </a:extLst>
            </xdr:cNvPr>
            <xdr:cNvSpPr>
              <a:spLocks noChangeArrowheads="1"/>
            </xdr:cNvSpPr>
          </xdr:nvSpPr>
          <xdr:spPr bwMode="auto">
            <a:xfrm flipH="1">
              <a:off x="32" y="40"/>
              <a:ext cx="15" cy="48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30" name="شكل حر 16">
              <a:extLst>
                <a:ext uri="{FF2B5EF4-FFF2-40B4-BE49-F238E27FC236}">
                  <a16:creationId xmlns:a16="http://schemas.microsoft.com/office/drawing/2014/main" xmlns="" id="{0D759B39-4FFD-4634-B6D7-44F4E313D951}"/>
                </a:ext>
              </a:extLst>
            </xdr:cNvPr>
            <xdr:cNvSpPr>
              <a:spLocks noEditPoints="1"/>
            </xdr:cNvSpPr>
          </xdr:nvSpPr>
          <xdr:spPr bwMode="auto">
            <a:xfrm flipH="1">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txBody>
            <a:bodyPr rtlCol="1"/>
            <a:lstStyle/>
            <a:p>
              <a:pPr rtl="1"/>
              <a:endParaRPr lang="en-US"/>
            </a:p>
          </xdr:txBody>
        </xdr:sp>
      </xdr:grpSp>
    </xdr:grpSp>
    <xdr:clientData/>
  </xdr:twoCellAnchor>
  <xdr:twoCellAnchor editAs="oneCell">
    <xdr:from>
      <xdr:col>0</xdr:col>
      <xdr:colOff>179579</xdr:colOff>
      <xdr:row>11</xdr:row>
      <xdr:rowOff>36420</xdr:rowOff>
    </xdr:from>
    <xdr:to>
      <xdr:col>2</xdr:col>
      <xdr:colOff>27767</xdr:colOff>
      <xdr:row>11</xdr:row>
      <xdr:rowOff>226920</xdr:rowOff>
    </xdr:to>
    <xdr:grpSp>
      <xdr:nvGrpSpPr>
        <xdr:cNvPr id="31" name="تحرير الأوقات" descr="حدد لتحرير الفواصل الزمنية للمجدول">
          <a:hlinkClick xmlns:r="http://schemas.openxmlformats.org/officeDocument/2006/relationships" r:id="rId2" tooltip="حدد لعرض الجدول"/>
          <a:extLst>
            <a:ext uri="{FF2B5EF4-FFF2-40B4-BE49-F238E27FC236}">
              <a16:creationId xmlns:a16="http://schemas.microsoft.com/office/drawing/2014/main" xmlns="" id="{731A1DCC-B4A9-4F4D-898C-AC144E9767A0}"/>
            </a:ext>
          </a:extLst>
        </xdr:cNvPr>
        <xdr:cNvGrpSpPr/>
      </xdr:nvGrpSpPr>
      <xdr:grpSpPr>
        <a:xfrm flipH="1">
          <a:off x="11235405058" y="3036795"/>
          <a:ext cx="1715088" cy="190500"/>
          <a:chOff x="303404" y="4513170"/>
          <a:chExt cx="1379808" cy="190500"/>
        </a:xfrm>
      </xdr:grpSpPr>
      <xdr:sp macro="" textlink="">
        <xdr:nvSpPr>
          <xdr:cNvPr id="32" name="مستطيل مستدير الزوايا 117">
            <a:hlinkClick xmlns:r="http://schemas.openxmlformats.org/officeDocument/2006/relationships" r:id="rId2" tooltip="حدد لعرض الجدول"/>
            <a:extLst>
              <a:ext uri="{FF2B5EF4-FFF2-40B4-BE49-F238E27FC236}">
                <a16:creationId xmlns:a16="http://schemas.microsoft.com/office/drawing/2014/main" xmlns="" id="{C80209F6-D4B5-47BD-8B63-14019DEE5FA4}"/>
              </a:ext>
            </a:extLst>
          </xdr:cNvPr>
          <xdr:cNvSpPr/>
        </xdr:nvSpPr>
        <xdr:spPr>
          <a:xfrm flipH="1">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mn-ea"/>
                <a:cs typeface="Tahoma" panose="020B0604030504040204" pitchFamily="34" charset="0"/>
              </a:rPr>
              <a:t>عرض</a:t>
            </a:r>
            <a:r>
              <a:rPr lang="ar" sz="900" b="1" baseline="0">
                <a:solidFill>
                  <a:schemeClr val="tx2"/>
                </a:solidFill>
                <a:effectLst/>
                <a:latin typeface="Tahoma" panose="020B0604030504040204" pitchFamily="34" charset="0"/>
                <a:ea typeface="+mn-ea"/>
                <a:cs typeface="Tahoma" panose="020B0604030504040204" pitchFamily="34" charset="0"/>
              </a:rPr>
              <a:t> الجدول اليومي</a:t>
            </a:r>
            <a:endParaRPr lang="en-US" sz="1000" b="1">
              <a:solidFill>
                <a:schemeClr val="tx2"/>
              </a:solidFill>
              <a:latin typeface="Tahoma" panose="020B0604030504040204" pitchFamily="34" charset="0"/>
              <a:cs typeface="Tahoma" panose="020B0604030504040204" pitchFamily="34" charset="0"/>
            </a:endParaRPr>
          </a:p>
        </xdr:txBody>
      </xdr:sp>
      <xdr:grpSp>
        <xdr:nvGrpSpPr>
          <xdr:cNvPr id="33" name="تحرير الأوقات">
            <a:extLst>
              <a:ext uri="{FF2B5EF4-FFF2-40B4-BE49-F238E27FC236}">
                <a16:creationId xmlns:a16="http://schemas.microsoft.com/office/drawing/2014/main" xmlns="" id="{526B6FDD-8540-4294-8339-D89C5CC98DEA}"/>
              </a:ext>
            </a:extLst>
          </xdr:cNvPr>
          <xdr:cNvGrpSpPr>
            <a:grpSpLocks noChangeAspect="1"/>
          </xdr:cNvGrpSpPr>
        </xdr:nvGrpSpPr>
        <xdr:grpSpPr bwMode="auto">
          <a:xfrm>
            <a:off x="344034" y="4540255"/>
            <a:ext cx="132757" cy="134639"/>
            <a:chOff x="43" y="73"/>
            <a:chExt cx="41" cy="425"/>
          </a:xfrm>
        </xdr:grpSpPr>
        <xdr:sp macro="" textlink="">
          <xdr:nvSpPr>
            <xdr:cNvPr id="34" name="مستطيل 20">
              <a:extLst>
                <a:ext uri="{FF2B5EF4-FFF2-40B4-BE49-F238E27FC236}">
                  <a16:creationId xmlns:a16="http://schemas.microsoft.com/office/drawing/2014/main" xmlns="" id="{E68949C0-C4A0-4EB4-AAA7-38528EDC437C}"/>
                </a:ext>
              </a:extLst>
            </xdr:cNvPr>
            <xdr:cNvSpPr>
              <a:spLocks noChangeArrowheads="1"/>
            </xdr:cNvSpPr>
          </xdr:nvSpPr>
          <xdr:spPr bwMode="auto">
            <a:xfrm flipH="1">
              <a:off x="43" y="73"/>
              <a:ext cx="16" cy="42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35" name="شكل حر 21">
              <a:extLst>
                <a:ext uri="{FF2B5EF4-FFF2-40B4-BE49-F238E27FC236}">
                  <a16:creationId xmlns:a16="http://schemas.microsoft.com/office/drawing/2014/main" xmlns="" id="{88D5472A-6035-466B-AE01-033576C77ED6}"/>
                </a:ext>
              </a:extLst>
            </xdr:cNvPr>
            <xdr:cNvSpPr>
              <a:spLocks noEditPoints="1"/>
            </xdr:cNvSpPr>
          </xdr:nvSpPr>
          <xdr:spPr bwMode="auto">
            <a:xfrm flipH="1">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txBody>
            <a:bodyPr rtlCol="1"/>
            <a:lstStyle/>
            <a:p>
              <a:pPr rtl="1"/>
              <a:endParaRPr lang="en-US"/>
            </a:p>
          </xdr:txBody>
        </xdr:sp>
      </xdr:grpSp>
    </xdr:grpSp>
    <xdr:clientData/>
  </xdr:twoCellAnchor>
  <xdr:twoCellAnchor editAs="oneCell">
    <xdr:from>
      <xdr:col>0</xdr:col>
      <xdr:colOff>183160</xdr:colOff>
      <xdr:row>8</xdr:row>
      <xdr:rowOff>198294</xdr:rowOff>
    </xdr:from>
    <xdr:to>
      <xdr:col>1</xdr:col>
      <xdr:colOff>280875</xdr:colOff>
      <xdr:row>10</xdr:row>
      <xdr:rowOff>4993</xdr:rowOff>
    </xdr:to>
    <xdr:grpSp>
      <xdr:nvGrpSpPr>
        <xdr:cNvPr id="36" name="أيقونة مربع الأدوات" descr="حقيبة">
          <a:extLst>
            <a:ext uri="{FF2B5EF4-FFF2-40B4-BE49-F238E27FC236}">
              <a16:creationId xmlns:a16="http://schemas.microsoft.com/office/drawing/2014/main" xmlns="" id="{84CC1468-4A9F-454F-8468-1F6BBB1B2193}"/>
            </a:ext>
          </a:extLst>
        </xdr:cNvPr>
        <xdr:cNvGrpSpPr>
          <a:grpSpLocks noChangeAspect="1"/>
        </xdr:cNvGrpSpPr>
      </xdr:nvGrpSpPr>
      <xdr:grpSpPr bwMode="auto">
        <a:xfrm flipH="1">
          <a:off x="11236818825" y="2484294"/>
          <a:ext cx="297740" cy="282949"/>
          <a:chOff x="32" y="131"/>
          <a:chExt cx="31" cy="402"/>
        </a:xfrm>
      </xdr:grpSpPr>
      <xdr:sp macro="" textlink="">
        <xdr:nvSpPr>
          <xdr:cNvPr id="37" name="مستطيل 25">
            <a:extLst>
              <a:ext uri="{FF2B5EF4-FFF2-40B4-BE49-F238E27FC236}">
                <a16:creationId xmlns:a16="http://schemas.microsoft.com/office/drawing/2014/main" xmlns="" id="{E41BFCFC-AD8D-4789-806E-C47D26EAB58D}"/>
              </a:ext>
            </a:extLst>
          </xdr:cNvPr>
          <xdr:cNvSpPr>
            <a:spLocks noChangeArrowheads="1"/>
          </xdr:cNvSpPr>
        </xdr:nvSpPr>
        <xdr:spPr bwMode="auto">
          <a:xfrm flipH="1">
            <a:off x="32" y="131"/>
            <a:ext cx="31" cy="40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p>
        </xdr:txBody>
      </xdr:sp>
      <xdr:sp macro="" textlink="">
        <xdr:nvSpPr>
          <xdr:cNvPr id="38" name="مستطيل 26">
            <a:extLst>
              <a:ext uri="{FF2B5EF4-FFF2-40B4-BE49-F238E27FC236}">
                <a16:creationId xmlns:a16="http://schemas.microsoft.com/office/drawing/2014/main" xmlns="" id="{E112929A-2FF8-448D-B1CA-C40DFE61F7DD}"/>
              </a:ext>
            </a:extLst>
          </xdr:cNvPr>
          <xdr:cNvSpPr>
            <a:spLocks noChangeArrowheads="1"/>
          </xdr:cNvSpPr>
        </xdr:nvSpPr>
        <xdr:spPr bwMode="auto">
          <a:xfrm flipH="1">
            <a:off x="32" y="141"/>
            <a:ext cx="30" cy="387"/>
          </a:xfrm>
          <a:prstGeom prst="rect">
            <a:avLst/>
          </a:prstGeom>
          <a:solidFill>
            <a:srgbClr val="FFFFFF"/>
          </a:solidFill>
          <a:ln w="0">
            <a:noFill/>
            <a:prstDash val="solid"/>
            <a:miter lim="800000"/>
            <a:headEnd/>
            <a:tailEnd/>
          </a:ln>
        </xdr:spPr>
        <xdr:txBody>
          <a:bodyPr rtlCol="1"/>
          <a:lstStyle/>
          <a:p>
            <a:pPr rtl="1"/>
            <a:endParaRPr lang="en-US"/>
          </a:p>
        </xdr:txBody>
      </xdr:sp>
      <xdr:sp macro="" textlink="">
        <xdr:nvSpPr>
          <xdr:cNvPr id="39" name="شكل حر 27">
            <a:extLst>
              <a:ext uri="{FF2B5EF4-FFF2-40B4-BE49-F238E27FC236}">
                <a16:creationId xmlns:a16="http://schemas.microsoft.com/office/drawing/2014/main" xmlns="" id="{494765F8-40DE-4379-B87D-853CCD9E759A}"/>
              </a:ext>
            </a:extLst>
          </xdr:cNvPr>
          <xdr:cNvSpPr>
            <a:spLocks noEditPoints="1"/>
          </xdr:cNvSpPr>
        </xdr:nvSpPr>
        <xdr:spPr bwMode="auto">
          <a:xfrm flipH="1">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txBody>
          <a:bodyPr rtlCol="1"/>
          <a:lstStyle/>
          <a:p>
            <a:pPr rtl="1"/>
            <a:endParaRPr lang="en-US"/>
          </a:p>
        </xdr:txBody>
      </xdr:sp>
    </xdr:grpSp>
    <xdr:clientData/>
  </xdr:twoCellAnchor>
</xdr:wsDr>
</file>

<file path=xl/tables/table1.xml><?xml version="1.0" encoding="utf-8"?>
<table xmlns="http://schemas.openxmlformats.org/spreadsheetml/2006/main" id="5" name="الجدول_اليومي" displayName="الجدول_اليومي" ref="E3:F76" totalsRowShown="0" headerRowDxfId="16">
  <autoFilter ref="E3:F76">
    <filterColumn colId="0" hiddenButton="1"/>
    <filterColumn colId="1" hiddenButton="1"/>
  </autoFilter>
  <tableColumns count="2">
    <tableColumn id="1" name="الوقت" dataCellStyle="الوقت">
      <calculatedColumnFormula>'الفاصل الزمني'!E3</calculatedColumnFormula>
    </tableColumn>
    <tableColumn id="2" name="الوصف" dataDxfId="15">
      <calculatedColumnFormula>IFERROR(INDEX(مجدول_الأحداث[],MATCH(DATEVALUE(DateVal)&amp;الجدول_اليومي[[#This Row],[الوقت]],LookUpDateAndTime,0),3),"")</calculatedColumnFormula>
    </tableColumn>
  </tableColumns>
  <tableStyleInfo name="الجدول الزمني اليومي" showFirstColumn="0" showLastColumn="0" showRowStripes="1" showColumnStripes="0"/>
  <extLst>
    <ext xmlns:x14="http://schemas.microsoft.com/office/spreadsheetml/2009/9/main" uri="{504A1905-F514-4f6f-8877-14C23A59335A}">
      <x14:table altTextSummary="الجدول اليومي بما فيه الحدث لفاصل زمني محدد كما ذُكر في ورقة &quot;مجدول الأحداث&quot;"/>
    </ext>
  </extLst>
</table>
</file>

<file path=xl/tables/table2.xml><?xml version="1.0" encoding="utf-8"?>
<table xmlns="http://schemas.openxmlformats.org/spreadsheetml/2006/main" id="3" name="مجدول_الأحداث" displayName="مجدول_الأحداث" ref="E2:H15" headerRowDxfId="14" dataDxfId="13">
  <autoFilter ref="E2:H15"/>
  <tableColumns count="4">
    <tableColumn id="1" name="التاريخ" totalsRowLabel="الإجمالي" dataDxfId="12" totalsRowDxfId="11" dataCellStyle="Table_Date"/>
    <tableColumn id="2" name="الوقت" dataDxfId="10" totalsRowDxfId="9" dataCellStyle="الوقت"/>
    <tableColumn id="3" name="الوصف" dataDxfId="8" totalsRowDxfId="7" dataCellStyle="Table_Details"/>
    <tableColumn id="4" name="قيمة فريدة (محسوبة)" totalsRowFunction="count" dataDxfId="6" totalsRowDxfId="5">
      <calculatedColumnFormula>مجدول_الأحداث[[#This Row],[التاريخ]]&amp;"|"&amp;COUNTIF($E$3:E3,E3)</calculatedColumnFormula>
    </tableColumn>
  </tableColumns>
  <tableStyleInfo name="الفاصل الزمني" showFirstColumn="0" showLastColumn="0" showRowStripes="1" showColumnStripes="0"/>
  <extLst>
    <ext xmlns:x14="http://schemas.microsoft.com/office/spreadsheetml/2009/9/main" uri="{504A1905-F514-4f6f-8877-14C23A59335A}">
      <x14:table altTextSummary="يعرض هذا الجدول تاريخ الأحداث ووقتها ووصفها"/>
    </ext>
  </extLst>
</table>
</file>

<file path=xl/tables/table3.xml><?xml version="1.0" encoding="utf-8"?>
<table xmlns="http://schemas.openxmlformats.org/spreadsheetml/2006/main" id="1" name="الوقت" displayName="الوقت_1" ref="E2:E75" totalsRowShown="0" headerRowDxfId="2" dataDxfId="1" headerRowCellStyle="Event_Header">
  <autoFilter ref="E2:E75"/>
  <tableColumns count="1">
    <tableColumn id="1" name="الوقت" dataDxfId="0" dataCellStyle="الوقت">
      <calculatedColumnFormula>IFERROR(IF($E2+Increment&gt;EndTime,"",$E2+Increment),"")</calculatedColumnFormula>
    </tableColumn>
  </tableColumns>
  <tableStyleInfo name="الفاصل الزمني" showFirstColumn="0" showLastColumn="0" showRowStripes="1" showColumnStripes="0"/>
  <extLst>
    <ext xmlns:x14="http://schemas.microsoft.com/office/spreadsheetml/2009/9/main" uri="{504A1905-F514-4f6f-8877-14C23A59335A}">
      <x14:table altTextSummary="قائمة بالفواصل الزمنية التي تظهر في ورقة &quot;الجدول اليومي&quot;"/>
    </ext>
  </extLst>
</table>
</file>

<file path=xl/theme/theme1.xml><?xml version="1.0" encoding="utf-8"?>
<a:theme xmlns:a="http://schemas.openxmlformats.org/drawingml/2006/main" name="Decatur">
  <a:themeElements>
    <a:clrScheme name="Daily Schedule">
      <a:dk1>
        <a:srgbClr val="000000"/>
      </a:dk1>
      <a:lt1>
        <a:srgbClr val="FFFFFF"/>
      </a:lt1>
      <a:dk2>
        <a:srgbClr val="2B2A25"/>
      </a:dk2>
      <a:lt2>
        <a:srgbClr val="C3C397"/>
      </a:lt2>
      <a:accent1>
        <a:srgbClr val="1792E5"/>
      </a:accent1>
      <a:accent2>
        <a:srgbClr val="E8BA35"/>
      </a:accent2>
      <a:accent3>
        <a:srgbClr val="76B335"/>
      </a:accent3>
      <a:accent4>
        <a:srgbClr val="CE4059"/>
      </a:accent4>
      <a:accent5>
        <a:srgbClr val="2DBAA9"/>
      </a:accent5>
      <a:accent6>
        <a:srgbClr val="6A4B9C"/>
      </a:accent6>
      <a:hlink>
        <a:srgbClr val="1792E5"/>
      </a:hlink>
      <a:folHlink>
        <a:srgbClr val="6A4B9C"/>
      </a:folHlink>
    </a:clrScheme>
    <a:fontScheme name="Daily Schedule">
      <a:majorFont>
        <a:latin typeface="Arial"/>
        <a:ea typeface=""/>
        <a:cs typeface=""/>
      </a:majorFont>
      <a:minorFont>
        <a:latin typeface="Calibri"/>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a:duotone>
              <a:schemeClr val="phClr">
                <a:tint val="98000"/>
              </a:schemeClr>
              <a:schemeClr val="phClr">
                <a:shade val="85000"/>
                <a:satMod val="120000"/>
              </a:schemeClr>
            </a:duotone>
          </a:blip>
          <a:tile tx="0" ty="0" sx="52000" sy="5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5aznh.com/daily-do-list-for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M76"/>
  <sheetViews>
    <sheetView showGridLines="0" rightToLeft="1" tabSelected="1" zoomScaleNormal="100" workbookViewId="0">
      <selection activeCell="G1" sqref="G1"/>
    </sheetView>
  </sheetViews>
  <sheetFormatPr defaultRowHeight="14.25" x14ac:dyDescent="0.2"/>
  <cols>
    <col min="1" max="1" width="2.625" customWidth="1"/>
    <col min="2" max="3" width="16.625" customWidth="1"/>
    <col min="4" max="4" width="2.625" customWidth="1"/>
    <col min="5" max="5" width="12.375" customWidth="1"/>
    <col min="6" max="6" width="30.875" customWidth="1"/>
    <col min="7" max="7" width="2.625" customWidth="1"/>
    <col min="8" max="8" width="17.625" customWidth="1"/>
    <col min="9" max="9" width="12.75" customWidth="1"/>
    <col min="10" max="10" width="36.5" customWidth="1"/>
    <col min="11" max="11" width="2.625" customWidth="1"/>
    <col min="12" max="12" width="3.25" customWidth="1"/>
    <col min="13" max="13" width="42.625" customWidth="1"/>
    <col min="14" max="14" width="2.625" customWidth="1"/>
  </cols>
  <sheetData>
    <row r="1" spans="1:13" ht="39.950000000000003" customHeight="1" x14ac:dyDescent="0.2">
      <c r="A1" s="1"/>
      <c r="B1" s="55" t="s">
        <v>0</v>
      </c>
      <c r="C1" s="55"/>
      <c r="D1" s="1"/>
      <c r="E1" s="1"/>
      <c r="F1" s="1"/>
      <c r="G1" s="1"/>
      <c r="H1" s="1"/>
      <c r="I1" s="1"/>
      <c r="J1" s="1"/>
      <c r="K1" s="1"/>
      <c r="L1" s="1"/>
      <c r="M1" s="1"/>
    </row>
    <row r="2" spans="1:13" ht="27.95" customHeight="1" x14ac:dyDescent="0.2">
      <c r="A2" s="1"/>
      <c r="B2" s="49">
        <f ca="1">IFERROR(DAY(DateVal),"")</f>
        <v>7</v>
      </c>
      <c r="C2" s="49"/>
      <c r="D2" s="1"/>
      <c r="E2" s="2" t="s">
        <v>10</v>
      </c>
      <c r="F2" s="17" t="str">
        <f ca="1">IFERROR(UPPER(TEXT(DATE(ReportYear,MonthNumber,ReportDay),"d mmmm yyyy")),"")</f>
        <v>7 مارس 2023</v>
      </c>
      <c r="G2" s="1"/>
      <c r="H2" s="3" t="s">
        <v>12</v>
      </c>
      <c r="I2" s="3"/>
      <c r="J2" s="3"/>
      <c r="K2" s="1"/>
      <c r="L2" s="4" t="s">
        <v>13</v>
      </c>
      <c r="M2" s="4"/>
    </row>
    <row r="3" spans="1:13" ht="15" customHeight="1" x14ac:dyDescent="0.2">
      <c r="A3" s="1"/>
      <c r="B3" s="49"/>
      <c r="C3" s="49"/>
      <c r="D3" s="1"/>
      <c r="E3" s="18" t="s">
        <v>10</v>
      </c>
      <c r="F3" s="19" t="s">
        <v>11</v>
      </c>
      <c r="G3" s="1"/>
      <c r="H3" s="5" t="str">
        <f ca="1">IFERROR(TEXT(DATEVALUE(DateVal)+1,"dddd"),"")</f>
        <v>الأربعاء</v>
      </c>
      <c r="I3" s="31" t="str">
        <f ca="1">IFERROR(INDEX(مجدول_الأحداث[],MATCH($H$6&amp;"|"&amp;ROW(A1),مجدول_الأحداث[قيمة فريدة (محسوبة)],0),2),"")</f>
        <v/>
      </c>
      <c r="J3" s="27" t="str">
        <f ca="1">IFERROR(INDEX(مجدول_الأحداث[],MATCH($H$6&amp;"|"&amp;ROW(A1),مجدول_الأحداث[قيمة فريدة (محسوبة)],0),3),"")</f>
        <v/>
      </c>
      <c r="K3" s="1"/>
      <c r="L3" s="1"/>
      <c r="M3" s="42" t="s">
        <v>14</v>
      </c>
    </row>
    <row r="4" spans="1:13" ht="15" customHeight="1" x14ac:dyDescent="0.2">
      <c r="A4" s="1"/>
      <c r="B4" s="49"/>
      <c r="C4" s="49"/>
      <c r="D4" s="1"/>
      <c r="E4" s="24">
        <f>'الفاصل الزمني'!E3</f>
        <v>0.25</v>
      </c>
      <c r="F4" s="1" t="str">
        <f ca="1">IFERROR(INDEX(مجدول_الأحداث[],MATCH(DATEVALUE(DateVal)&amp;الجدول_اليومي[[#This Row],[الوقت]],LookUpDateAndTime,0),3),"")</f>
        <v>الاستيقاظ</v>
      </c>
      <c r="G4" s="1"/>
      <c r="H4" s="45" t="str">
        <f ca="1">IFERROR(TEXT(DATEVALUE(DateVal)+1,"d"),"")</f>
        <v>8</v>
      </c>
      <c r="I4" s="32">
        <f ca="1">IFERROR(INDEX(مجدول_الأحداث[],MATCH($H$6&amp;"|"&amp;ROW(A2),مجدول_الأحداث[قيمة فريدة (محسوبة)],0),2),"")</f>
        <v>0.27083333333333331</v>
      </c>
      <c r="J4" s="28" t="str">
        <f ca="1">IFERROR(INDEX(مجدول_الأحداث[],MATCH($H$6&amp;"|"&amp;ROW(A2),مجدول_الأحداث[قيمة فريدة (محسوبة)],0),3),"")</f>
        <v>الإفطار</v>
      </c>
      <c r="K4" s="1"/>
      <c r="L4" s="6"/>
      <c r="M4" s="42"/>
    </row>
    <row r="5" spans="1:13" ht="15" customHeight="1" x14ac:dyDescent="0.2">
      <c r="A5" s="1"/>
      <c r="B5" s="49"/>
      <c r="C5" s="49"/>
      <c r="D5" s="1"/>
      <c r="E5" s="24">
        <f>'الفاصل الزمني'!E4</f>
        <v>0.26041666666666669</v>
      </c>
      <c r="F5" s="1" t="str">
        <f ca="1">IFERROR(INDEX(مجدول_الأحداث[],MATCH(DATEVALUE(DateVal)&amp;الجدول_اليومي[[#This Row],[الوقت]],LookUpDateAndTime,0),3),"")</f>
        <v/>
      </c>
      <c r="G5" s="1"/>
      <c r="H5" s="45"/>
      <c r="I5" s="32" t="str">
        <f ca="1">IFERROR(INDEX(مجدول_الأحداث[],MATCH($H$6&amp;"|"&amp;ROW(A3),مجدول_الأحداث[قيمة فريدة (محسوبة)],0),2),"")</f>
        <v/>
      </c>
      <c r="J5" s="28" t="str">
        <f ca="1">IFERROR(INDEX(مجدول_الأحداث[],MATCH($H$6&amp;"|"&amp;ROW(A3),مجدول_الأحداث[قيمة فريدة (محسوبة)],0),3),"")</f>
        <v/>
      </c>
      <c r="K5" s="1"/>
      <c r="L5" s="7"/>
      <c r="M5" s="43"/>
    </row>
    <row r="6" spans="1:13" ht="15" customHeight="1" x14ac:dyDescent="0.2">
      <c r="A6" s="1"/>
      <c r="B6" s="49"/>
      <c r="C6" s="49"/>
      <c r="D6" s="1"/>
      <c r="E6" s="24">
        <f>'الفاصل الزمني'!E5</f>
        <v>0.27083333333333337</v>
      </c>
      <c r="F6" s="1" t="str">
        <f ca="1">IFERROR(INDEX(مجدول_الأحداث[],MATCH(DATEVALUE(DateVal)&amp;الجدول_اليومي[[#This Row],[الوقت]],LookUpDateAndTime,0),3),"")</f>
        <v>الاستحمام</v>
      </c>
      <c r="G6" s="1"/>
      <c r="H6" s="20">
        <f ca="1">IFERROR(DateVal+1,"")</f>
        <v>44993</v>
      </c>
      <c r="I6" s="32" t="str">
        <f ca="1">IFERROR(INDEX(مجدول_الأحداث[],MATCH($H$6&amp;"|"&amp;ROW(A4),مجدول_الأحداث[قيمة فريدة (محسوبة)],0),2),"")</f>
        <v/>
      </c>
      <c r="J6" s="28" t="str">
        <f ca="1">IFERROR(INDEX(مجدول_الأحداث[],MATCH($H$6&amp;"|"&amp;ROW(A4),مجدول_الأحداث[قيمة فريدة (محسوبة)],0),3),"")</f>
        <v/>
      </c>
      <c r="K6" s="1"/>
      <c r="L6" s="1"/>
      <c r="M6" s="44" t="s">
        <v>15</v>
      </c>
    </row>
    <row r="7" spans="1:13" ht="15" customHeight="1" x14ac:dyDescent="0.2">
      <c r="A7" s="1"/>
      <c r="B7" s="41" t="str">
        <f ca="1">IFERROR(TEXT(DateVal,"dddd"),"")</f>
        <v>الثلاثاء</v>
      </c>
      <c r="C7" s="41"/>
      <c r="D7" s="1"/>
      <c r="E7" s="24">
        <f>'الفاصل الزمني'!E6</f>
        <v>0.28125000000000006</v>
      </c>
      <c r="F7" s="1" t="str">
        <f ca="1">IFERROR(INDEX(مجدول_الأحداث[],MATCH(DATEVALUE(DateVal)&amp;الجدول_اليومي[[#This Row],[الوقت]],LookUpDateAndTime,0),3),"")</f>
        <v/>
      </c>
      <c r="G7" s="1"/>
      <c r="H7" s="8"/>
      <c r="I7" s="32" t="str">
        <f ca="1">IFERROR(INDEX(مجدول_الأحداث[],MATCH($H$6&amp;"|"&amp;ROW(A5),مجدول_الأحداث[قيمة فريدة (محسوبة)],0),2),"")</f>
        <v/>
      </c>
      <c r="J7" s="28" t="str">
        <f ca="1">IFERROR(INDEX(مجدول_الأحداث[],MATCH($H$6&amp;"|"&amp;ROW(A5),مجدول_الأحداث[قيمة فريدة (محسوبة)],0),3),"")</f>
        <v/>
      </c>
      <c r="K7" s="1"/>
      <c r="L7" s="6"/>
      <c r="M7" s="36"/>
    </row>
    <row r="8" spans="1:13" ht="15" customHeight="1" x14ac:dyDescent="0.2">
      <c r="A8" s="1"/>
      <c r="B8" s="41"/>
      <c r="C8" s="41"/>
      <c r="D8" s="1"/>
      <c r="E8" s="24">
        <f>'الفاصل الزمني'!E7</f>
        <v>0.29166666666666674</v>
      </c>
      <c r="F8" s="1" t="str">
        <f ca="1">IFERROR(INDEX(مجدول_الأحداث[],MATCH(DATEVALUE(DateVal)&amp;الجدول_اليومي[[#This Row],[الوقت]],LookUpDateAndTime,0),3),"")</f>
        <v/>
      </c>
      <c r="G8" s="1"/>
      <c r="H8" s="9"/>
      <c r="I8" s="33" t="str">
        <f ca="1">IFERROR(INDEX(مجدول_الأحداث[],MATCH($H$6&amp;"|"&amp;ROW(A6),مجدول_الأحداث[قيمة فريدة (محسوبة)],0),2),"")</f>
        <v/>
      </c>
      <c r="J8" s="29" t="str">
        <f ca="1">IFERROR(INDEX(مجدول_الأحداث[],MATCH($H$6&amp;"|"&amp;ROW(A6),مجدول_الأحداث[قيمة فريدة (محسوبة)],0),3),"")</f>
        <v/>
      </c>
      <c r="K8" s="1"/>
      <c r="L8" s="7"/>
      <c r="M8" s="37"/>
    </row>
    <row r="9" spans="1:13" ht="15" customHeight="1" x14ac:dyDescent="0.2">
      <c r="A9" s="1"/>
      <c r="B9" s="41"/>
      <c r="C9" s="41"/>
      <c r="D9" s="1"/>
      <c r="E9" s="24">
        <f>'الفاصل الزمني'!E8</f>
        <v>0.30208333333333343</v>
      </c>
      <c r="F9" s="1" t="str">
        <f ca="1">IFERROR(INDEX(مجدول_الأحداث[],MATCH(DATEVALUE(DateVal)&amp;الجدول_اليومي[[#This Row],[الوقت]],LookUpDateAndTime,0),3),"")</f>
        <v/>
      </c>
      <c r="G9" s="1"/>
      <c r="H9" s="5" t="str">
        <f ca="1">IFERROR(TEXT(DATEVALUE(DateVal)+2,"dddd"),"")</f>
        <v>الخميس</v>
      </c>
      <c r="I9" s="31" t="str">
        <f ca="1">IFERROR(INDEX(مجدول_الأحداث[],MATCH($H$12&amp;"|"&amp;ROW(A1),مجدول_الأحداث[قيمة فريدة (محسوبة)],0),2),"")</f>
        <v/>
      </c>
      <c r="J9" s="27" t="str">
        <f ca="1">IFERROR(INDEX(مجدول_الأحداث[],MATCH($H$12&amp;"|"&amp;ROW(A1),مجدول_الأحداث[قيمة فريدة (محسوبة)],0),3),"")</f>
        <v/>
      </c>
      <c r="K9" s="1"/>
      <c r="L9" s="1"/>
      <c r="M9" s="35"/>
    </row>
    <row r="10" spans="1:13" ht="15" customHeight="1" x14ac:dyDescent="0.2">
      <c r="A10" s="1"/>
      <c r="B10" s="1"/>
      <c r="C10" s="1"/>
      <c r="D10" s="1"/>
      <c r="E10" s="24">
        <f>'الفاصل الزمني'!E9</f>
        <v>0.31250000000000011</v>
      </c>
      <c r="F10" s="1" t="str">
        <f ca="1">IFERROR(INDEX(مجدول_الأحداث[],MATCH(DATEVALUE(DateVal)&amp;الجدول_اليومي[[#This Row],[الوقت]],LookUpDateAndTime,0),3),"")</f>
        <v>المغادرة للعمل</v>
      </c>
      <c r="G10" s="1"/>
      <c r="H10" s="45" t="str">
        <f ca="1">IFERROR(TEXT(DATEVALUE(DateVal)+2,"d"),"")</f>
        <v>9</v>
      </c>
      <c r="I10" s="32" t="str">
        <f ca="1">IFERROR(INDEX(مجدول_الأحداث[],MATCH($H$12&amp;"|"&amp;ROW(A2),مجدول_الأحداث[قيمة فريدة (محسوبة)],0),2),"")</f>
        <v/>
      </c>
      <c r="J10" s="28" t="str">
        <f ca="1">IFERROR(INDEX(مجدول_الأحداث[],MATCH($H$12&amp;"|"&amp;ROW(A2),مجدول_الأحداث[قيمة فريدة (محسوبة)],0),3),"")</f>
        <v/>
      </c>
      <c r="K10" s="1"/>
      <c r="L10" s="6"/>
      <c r="M10" s="36"/>
    </row>
    <row r="11" spans="1:13" ht="15" customHeight="1" x14ac:dyDescent="0.2">
      <c r="A11" s="1"/>
      <c r="B11" s="50" t="s">
        <v>1</v>
      </c>
      <c r="C11" s="50"/>
      <c r="D11" s="1"/>
      <c r="E11" s="24">
        <f>'الفاصل الزمني'!E10</f>
        <v>0.3229166666666668</v>
      </c>
      <c r="F11" s="1" t="str">
        <f ca="1">IFERROR(INDEX(مجدول_الأحداث[],MATCH(DATEVALUE(DateVal)&amp;الجدول_اليومي[[#This Row],[الوقت]],LookUpDateAndTime,0),3),"")</f>
        <v/>
      </c>
      <c r="G11" s="1"/>
      <c r="H11" s="46"/>
      <c r="I11" s="32" t="str">
        <f ca="1">IFERROR(INDEX(مجدول_الأحداث[],MATCH($H$12&amp;"|"&amp;ROW(A3),مجدول_الأحداث[قيمة فريدة (محسوبة)],0),2),"")</f>
        <v/>
      </c>
      <c r="J11" s="28" t="str">
        <f ca="1">IFERROR(INDEX(مجدول_الأحداث[],MATCH($H$12&amp;"|"&amp;ROW(A3),مجدول_الأحداث[قيمة فريدة (محسوبة)],0),3),"")</f>
        <v/>
      </c>
      <c r="K11" s="1"/>
      <c r="L11" s="7"/>
      <c r="M11" s="37"/>
    </row>
    <row r="12" spans="1:13" ht="15" customHeight="1" x14ac:dyDescent="0.2">
      <c r="A12" s="1"/>
      <c r="B12" s="1"/>
      <c r="C12" s="1"/>
      <c r="D12" s="1"/>
      <c r="E12" s="24">
        <f>'الفاصل الزمني'!E11</f>
        <v>0.33333333333333348</v>
      </c>
      <c r="F12" s="1" t="str">
        <f ca="1">IFERROR(INDEX(مجدول_الأحداث[],MATCH(DATEVALUE(DateVal)&amp;الجدول_اليومي[[#This Row],[الوقت]],LookUpDateAndTime,0),3),"")</f>
        <v>بدء الوردية</v>
      </c>
      <c r="G12" s="1"/>
      <c r="H12" s="20">
        <f ca="1">IFERROR(DateVal+2,"")</f>
        <v>44994</v>
      </c>
      <c r="I12" s="32" t="str">
        <f ca="1">IFERROR(INDEX(مجدول_الأحداث[],MATCH($H$12&amp;"|"&amp;ROW(A4),مجدول_الأحداث[قيمة فريدة (محسوبة)],0),2),"")</f>
        <v/>
      </c>
      <c r="J12" s="28" t="str">
        <f ca="1">IFERROR(INDEX(مجدول_الأحداث[],MATCH($H$12&amp;"|"&amp;ROW(A4),مجدول_الأحداث[قيمة فريدة (محسوبة)],0),3),"")</f>
        <v/>
      </c>
      <c r="K12" s="1"/>
      <c r="L12" s="1"/>
      <c r="M12" s="35"/>
    </row>
    <row r="13" spans="1:13" ht="15" customHeight="1" x14ac:dyDescent="0.2">
      <c r="A13" s="1"/>
      <c r="B13" s="10" t="s">
        <v>2</v>
      </c>
      <c r="C13" s="21"/>
      <c r="D13" s="1"/>
      <c r="E13" s="24">
        <f>'الفاصل الزمني'!E12</f>
        <v>0.34375000000000017</v>
      </c>
      <c r="F13" s="1" t="str">
        <f ca="1">IFERROR(INDEX(مجدول_الأحداث[],MATCH(DATEVALUE(DateVal)&amp;الجدول_اليومي[[#This Row],[الوقت]],LookUpDateAndTime,0),3),"")</f>
        <v/>
      </c>
      <c r="G13" s="1"/>
      <c r="H13" s="8"/>
      <c r="I13" s="32" t="str">
        <f ca="1">IFERROR(INDEX(مجدول_الأحداث[],MATCH($H$12&amp;"|"&amp;ROW(A5),مجدول_الأحداث[قيمة فريدة (محسوبة)],0),2),"")</f>
        <v/>
      </c>
      <c r="J13" s="28" t="str">
        <f ca="1">IFERROR(INDEX(مجدول_الأحداث[],MATCH($H$12&amp;"|"&amp;ROW(A5),مجدول_الأحداث[قيمة فريدة (محسوبة)],0),3),"")</f>
        <v/>
      </c>
      <c r="K13" s="1"/>
      <c r="L13" s="6"/>
      <c r="M13" s="36"/>
    </row>
    <row r="14" spans="1:13" ht="15" customHeight="1" x14ac:dyDescent="0.2">
      <c r="A14" s="1"/>
      <c r="B14" s="11"/>
      <c r="C14" s="1"/>
      <c r="D14" s="1"/>
      <c r="E14" s="24">
        <f>'الفاصل الزمني'!E13</f>
        <v>0.35416666666666685</v>
      </c>
      <c r="F14" s="1" t="str">
        <f ca="1">IFERROR(INDEX(مجدول_الأحداث[],MATCH(DATEVALUE(DateVal)&amp;الجدول_اليومي[[#This Row],[الوقت]],LookUpDateAndTime,0),3),"")</f>
        <v/>
      </c>
      <c r="G14" s="1"/>
      <c r="H14" s="9"/>
      <c r="I14" s="33" t="str">
        <f ca="1">IFERROR(INDEX(مجدول_الأحداث[],MATCH($H$12&amp;"|"&amp;ROW(A6),مجدول_الأحداث[قيمة فريدة (محسوبة)],0),2),"")</f>
        <v/>
      </c>
      <c r="J14" s="29" t="str">
        <f ca="1">IFERROR(INDEX(مجدول_الأحداث[],MATCH($H$12&amp;"|"&amp;ROW(A6),مجدول_الأحداث[قيمة فريدة (محسوبة)],0),3),"")</f>
        <v/>
      </c>
      <c r="K14" s="1"/>
      <c r="L14" s="7"/>
      <c r="M14" s="37"/>
    </row>
    <row r="15" spans="1:13" ht="15" customHeight="1" x14ac:dyDescent="0.2">
      <c r="A15" s="1"/>
      <c r="B15" s="10" t="s">
        <v>3</v>
      </c>
      <c r="C15" s="21"/>
      <c r="D15" s="1"/>
      <c r="E15" s="24">
        <f>'الفاصل الزمني'!E14</f>
        <v>0.36458333333333354</v>
      </c>
      <c r="F15" s="1" t="str">
        <f ca="1">IFERROR(INDEX(مجدول_الأحداث[],MATCH(DATEVALUE(DateVal)&amp;الجدول_اليومي[[#This Row],[الوقت]],LookUpDateAndTime,0),3),"")</f>
        <v/>
      </c>
      <c r="G15" s="1"/>
      <c r="H15" s="5" t="str">
        <f ca="1">IFERROR(TEXT(DATEVALUE(DateVal)+3,"dddd"),"")</f>
        <v>الجمعة</v>
      </c>
      <c r="I15" s="31" t="str">
        <f ca="1">IFERROR(INDEX(مجدول_الأحداث[],MATCH($H$18&amp;"|"&amp;ROW(A1),مجدول_الأحداث[قيمة فريدة (محسوبة)],0),2),"")</f>
        <v/>
      </c>
      <c r="J15" s="27" t="str">
        <f ca="1">IFERROR(INDEX(مجدول_الأحداث[],MATCH($H$18&amp;"|"&amp;ROW(A1),مجدول_الأحداث[قيمة فريدة (محسوبة)],0),3),"")</f>
        <v/>
      </c>
      <c r="K15" s="1"/>
      <c r="L15" s="1"/>
      <c r="M15" s="35"/>
    </row>
    <row r="16" spans="1:13" ht="15" customHeight="1" x14ac:dyDescent="0.2">
      <c r="A16" s="1"/>
      <c r="B16" s="11"/>
      <c r="C16" s="1"/>
      <c r="D16" s="1"/>
      <c r="E16" s="24">
        <f>'الفاصل الزمني'!E15</f>
        <v>0.37500000000000022</v>
      </c>
      <c r="F16" s="1" t="str">
        <f ca="1">IFERROR(INDEX(مجدول_الأحداث[],MATCH(DATEVALUE(DateVal)&amp;الجدول_اليومي[[#This Row],[الوقت]],LookUpDateAndTime,0),3),"")</f>
        <v/>
      </c>
      <c r="G16" s="1"/>
      <c r="H16" s="45" t="str">
        <f ca="1">IFERROR(TEXT(DATEVALUE(DateVal)+3,"d"),"")</f>
        <v>10</v>
      </c>
      <c r="I16" s="32" t="str">
        <f ca="1">IFERROR(INDEX(مجدول_الأحداث[],MATCH($H$18&amp;"|"&amp;ROW(A2),مجدول_الأحداث[قيمة فريدة (محسوبة)],0),2),"")</f>
        <v/>
      </c>
      <c r="J16" s="28" t="str">
        <f ca="1">IFERROR(INDEX(مجدول_الأحداث[],MATCH($H$18&amp;"|"&amp;ROW(A2),مجدول_الأحداث[قيمة فريدة (محسوبة)],0),3),"")</f>
        <v/>
      </c>
      <c r="K16" s="1"/>
      <c r="L16" s="6"/>
      <c r="M16" s="36"/>
    </row>
    <row r="17" spans="1:13" ht="15" customHeight="1" x14ac:dyDescent="0.2">
      <c r="A17" s="1"/>
      <c r="B17" s="10" t="s">
        <v>4</v>
      </c>
      <c r="C17" s="21"/>
      <c r="D17" s="1"/>
      <c r="E17" s="24">
        <f>'الفاصل الزمني'!E16</f>
        <v>0.38541666666666691</v>
      </c>
      <c r="F17" s="1" t="str">
        <f ca="1">IFERROR(INDEX(مجدول_الأحداث[],MATCH(DATEVALUE(DateVal)&amp;الجدول_اليومي[[#This Row],[الوقت]],LookUpDateAndTime,0),3),"")</f>
        <v/>
      </c>
      <c r="G17" s="1"/>
      <c r="H17" s="46"/>
      <c r="I17" s="32" t="str">
        <f ca="1">IFERROR(INDEX(مجدول_الأحداث[],MATCH($H$18&amp;"|"&amp;ROW(A3),مجدول_الأحداث[قيمة فريدة (محسوبة)],0),2),"")</f>
        <v/>
      </c>
      <c r="J17" s="28" t="str">
        <f ca="1">IFERROR(INDEX(مجدول_الأحداث[],MATCH($H$18&amp;"|"&amp;ROW(A3),مجدول_الأحداث[قيمة فريدة (محسوبة)],0),3),"")</f>
        <v/>
      </c>
      <c r="K17" s="1"/>
      <c r="L17" s="7"/>
      <c r="M17" s="37"/>
    </row>
    <row r="18" spans="1:13" ht="15" customHeight="1" x14ac:dyDescent="0.2">
      <c r="A18" s="1"/>
      <c r="B18" s="1"/>
      <c r="C18" s="1"/>
      <c r="D18" s="1"/>
      <c r="E18" s="24">
        <f>'الفاصل الزمني'!E17</f>
        <v>0.39583333333333359</v>
      </c>
      <c r="F18" s="1" t="str">
        <f ca="1">IFERROR(INDEX(مجدول_الأحداث[],MATCH(DATEVALUE(DateVal)&amp;الجدول_اليومي[[#This Row],[الوقت]],LookUpDateAndTime,0),3),"")</f>
        <v/>
      </c>
      <c r="G18" s="1"/>
      <c r="H18" s="20">
        <f ca="1">IFERROR(DateVal+3,"")</f>
        <v>44995</v>
      </c>
      <c r="I18" s="32" t="str">
        <f ca="1">IFERROR(INDEX(مجدول_الأحداث[],MATCH($H$18&amp;"|"&amp;ROW(A4),مجدول_الأحداث[قيمة فريدة (محسوبة)],0),2),"")</f>
        <v/>
      </c>
      <c r="J18" s="28" t="str">
        <f ca="1">IFERROR(INDEX(مجدول_الأحداث[],MATCH($H$18&amp;"|"&amp;ROW(A4),مجدول_الأحداث[قيمة فريدة (محسوبة)],0),3),"")</f>
        <v/>
      </c>
      <c r="K18" s="1"/>
      <c r="L18" s="1"/>
      <c r="M18" s="35"/>
    </row>
    <row r="19" spans="1:13" ht="15" customHeight="1" x14ac:dyDescent="0.2">
      <c r="A19" s="1"/>
      <c r="B19" s="50" t="s">
        <v>5</v>
      </c>
      <c r="C19" s="50"/>
      <c r="D19" s="1"/>
      <c r="E19" s="24">
        <f>'الفاصل الزمني'!E18</f>
        <v>0.40625000000000028</v>
      </c>
      <c r="F19" s="1" t="str">
        <f ca="1">IFERROR(INDEX(مجدول_الأحداث[],MATCH(DATEVALUE(DateVal)&amp;الجدول_اليومي[[#This Row],[الوقت]],LookUpDateAndTime,0),3),"")</f>
        <v/>
      </c>
      <c r="G19" s="1"/>
      <c r="H19" s="8"/>
      <c r="I19" s="32" t="str">
        <f ca="1">IFERROR(INDEX(مجدول_الأحداث[],MATCH($H$18&amp;"|"&amp;ROW(A5),مجدول_الأحداث[قيمة فريدة (محسوبة)],0),2),"")</f>
        <v/>
      </c>
      <c r="J19" s="28" t="str">
        <f ca="1">IFERROR(INDEX(مجدول_الأحداث[],MATCH($H$18&amp;"|"&amp;ROW(A5),مجدول_الأحداث[قيمة فريدة (محسوبة)],0),3),"")</f>
        <v/>
      </c>
      <c r="K19" s="1"/>
      <c r="L19" s="6"/>
      <c r="M19" s="36"/>
    </row>
    <row r="20" spans="1:13" ht="15" customHeight="1" x14ac:dyDescent="0.2">
      <c r="A20" s="1"/>
      <c r="B20" s="1"/>
      <c r="C20" s="1"/>
      <c r="D20" s="1"/>
      <c r="E20" s="24">
        <f>'الفاصل الزمني'!E19</f>
        <v>0.41666666666666696</v>
      </c>
      <c r="F20" s="1" t="str">
        <f ca="1">IFERROR(INDEX(مجدول_الأحداث[],MATCH(DATEVALUE(DateVal)&amp;الجدول_اليومي[[#This Row],[الوقت]],LookUpDateAndTime,0),3),"")</f>
        <v>استراحة</v>
      </c>
      <c r="G20" s="1"/>
      <c r="H20" s="9"/>
      <c r="I20" s="33" t="str">
        <f ca="1">IFERROR(INDEX(مجدول_الأحداث[],MATCH($H$18&amp;"|"&amp;ROW(A6),مجدول_الأحداث[قيمة فريدة (محسوبة)],0),2),"")</f>
        <v/>
      </c>
      <c r="J20" s="29" t="str">
        <f ca="1">IFERROR(INDEX(مجدول_الأحداث[],MATCH($H$18&amp;"|"&amp;ROW(A6),مجدول_الأحداث[قيمة فريدة (محسوبة)],0),3),"")</f>
        <v/>
      </c>
      <c r="K20" s="1"/>
      <c r="L20" s="7"/>
      <c r="M20" s="37"/>
    </row>
    <row r="21" spans="1:13" ht="15" customHeight="1" x14ac:dyDescent="0.2">
      <c r="A21" s="1"/>
      <c r="B21" s="12" t="s">
        <v>6</v>
      </c>
      <c r="C21" s="1"/>
      <c r="D21" s="1"/>
      <c r="E21" s="24">
        <f>'الفاصل الزمني'!E20</f>
        <v>0.42708333333333365</v>
      </c>
      <c r="F21" s="1" t="str">
        <f ca="1">IFERROR(INDEX(مجدول_الأحداث[],MATCH(DATEVALUE(DateVal)&amp;الجدول_اليومي[[#This Row],[الوقت]],LookUpDateAndTime,0),3),"")</f>
        <v/>
      </c>
      <c r="G21" s="1"/>
      <c r="H21" s="5" t="str">
        <f ca="1">IFERROR(TEXT(DATEVALUE(DateVal)+4,"dddd"),"")</f>
        <v>السبت</v>
      </c>
      <c r="I21" s="31" t="str">
        <f ca="1">IFERROR(INDEX(مجدول_الأحداث[],MATCH($H$24&amp;"|"&amp;ROW(A1),مجدول_الأحداث[قيمة فريدة (محسوبة)],0),2),"")</f>
        <v/>
      </c>
      <c r="J21" s="27" t="str">
        <f ca="1">IFERROR(INDEX(مجدول_الأحداث[],MATCH($H$24&amp;"|"&amp;ROW(A1),مجدول_الأحداث[قيمة فريدة (محسوبة)],0),3),"")</f>
        <v/>
      </c>
      <c r="K21" s="1"/>
      <c r="L21" s="1"/>
      <c r="M21" s="35"/>
    </row>
    <row r="22" spans="1:13" ht="15" customHeight="1" x14ac:dyDescent="0.2">
      <c r="A22" s="1"/>
      <c r="B22" s="1"/>
      <c r="C22" s="1"/>
      <c r="D22" s="1"/>
      <c r="E22" s="24">
        <f>'الفاصل الزمني'!E21</f>
        <v>0.43750000000000033</v>
      </c>
      <c r="F22" s="1" t="str">
        <f ca="1">IFERROR(INDEX(مجدول_الأحداث[],MATCH(DATEVALUE(DateVal)&amp;الجدول_اليومي[[#This Row],[الوقت]],LookUpDateAndTime,0),3),"")</f>
        <v/>
      </c>
      <c r="G22" s="1"/>
      <c r="H22" s="45" t="str">
        <f ca="1">IFERROR(TEXT(DATEVALUE(DateVal)+4,"d"),"")</f>
        <v>11</v>
      </c>
      <c r="I22" s="32" t="str">
        <f ca="1">IFERROR(INDEX(مجدول_الأحداث[],MATCH($H$24&amp;"|"&amp;ROW(A2),مجدول_الأحداث[قيمة فريدة (محسوبة)],0),2),"")</f>
        <v/>
      </c>
      <c r="J22" s="28" t="str">
        <f ca="1">IFERROR(INDEX(مجدول_الأحداث[],MATCH($H$24&amp;"|"&amp;ROW(A2),مجدول_الأحداث[قيمة فريدة (محسوبة)],0),3),"")</f>
        <v/>
      </c>
      <c r="K22" s="1"/>
      <c r="L22" s="6"/>
      <c r="M22" s="36"/>
    </row>
    <row r="23" spans="1:13" ht="15" customHeight="1" x14ac:dyDescent="0.2">
      <c r="A23" s="1"/>
      <c r="B23" s="12" t="s">
        <v>7</v>
      </c>
      <c r="C23" s="1"/>
      <c r="D23" s="1"/>
      <c r="E23" s="24">
        <f>'الفاصل الزمني'!E22</f>
        <v>0.44791666666666702</v>
      </c>
      <c r="F23" s="1" t="str">
        <f ca="1">IFERROR(INDEX(مجدول_الأحداث[],MATCH(DATEVALUE(DateVal)&amp;الجدول_اليومي[[#This Row],[الوقت]],LookUpDateAndTime,0),3),"")</f>
        <v/>
      </c>
      <c r="G23" s="1"/>
      <c r="H23" s="46"/>
      <c r="I23" s="32" t="str">
        <f ca="1">IFERROR(INDEX(مجدول_الأحداث[],MATCH($H$24&amp;"|"&amp;ROW(A3),مجدول_الأحداث[قيمة فريدة (محسوبة)],0),2),"")</f>
        <v/>
      </c>
      <c r="J23" s="28" t="str">
        <f ca="1">IFERROR(INDEX(مجدول_الأحداث[],MATCH($H$24&amp;"|"&amp;ROW(A3),مجدول_الأحداث[قيمة فريدة (محسوبة)],0),3),"")</f>
        <v/>
      </c>
      <c r="K23" s="1"/>
      <c r="L23" s="7"/>
      <c r="M23" s="37"/>
    </row>
    <row r="24" spans="1:13" ht="15" customHeight="1" x14ac:dyDescent="0.2">
      <c r="A24" s="1"/>
      <c r="B24" s="1"/>
      <c r="C24" s="1"/>
      <c r="D24" s="1"/>
      <c r="E24" s="24">
        <f>'الفاصل الزمني'!E23</f>
        <v>0.4583333333333337</v>
      </c>
      <c r="F24" s="1" t="str">
        <f ca="1">IFERROR(INDEX(مجدول_الأحداث[],MATCH(DATEVALUE(DateVal)&amp;الجدول_اليومي[[#This Row],[الوقت]],LookUpDateAndTime,0),3),"")</f>
        <v/>
      </c>
      <c r="G24" s="1"/>
      <c r="H24" s="20">
        <f ca="1">IFERROR(DateVal+4,"")</f>
        <v>44996</v>
      </c>
      <c r="I24" s="32" t="str">
        <f ca="1">IFERROR(INDEX(مجدول_الأحداث[],MATCH($H$24&amp;"|"&amp;ROW(A4),مجدول_الأحداث[قيمة فريدة (محسوبة)],0),2),"")</f>
        <v/>
      </c>
      <c r="J24" s="28" t="str">
        <f ca="1">IFERROR(INDEX(مجدول_الأحداث[],MATCH($H$24&amp;"|"&amp;ROW(A4),مجدول_الأحداث[قيمة فريدة (محسوبة)],0),3),"")</f>
        <v/>
      </c>
      <c r="K24" s="1"/>
      <c r="L24" s="1"/>
      <c r="M24" s="35"/>
    </row>
    <row r="25" spans="1:13" ht="15" customHeight="1" x14ac:dyDescent="0.2">
      <c r="A25" s="1"/>
      <c r="B25" s="38" t="s">
        <v>8</v>
      </c>
      <c r="C25" s="39"/>
      <c r="D25" s="1"/>
      <c r="E25" s="24">
        <f>'الفاصل الزمني'!E24</f>
        <v>0.46875000000000039</v>
      </c>
      <c r="F25" s="1" t="str">
        <f ca="1">IFERROR(INDEX(مجدول_الأحداث[],MATCH(DATEVALUE(DateVal)&amp;الجدول_اليومي[[#This Row],[الوقت]],LookUpDateAndTime,0),3),"")</f>
        <v/>
      </c>
      <c r="G25" s="1"/>
      <c r="H25" s="9"/>
      <c r="I25" s="33" t="str">
        <f ca="1">IFERROR(INDEX(مجدول_الأحداث[],MATCH($H$24&amp;"|"&amp;ROW(A5),مجدول_الأحداث[قيمة فريدة (محسوبة)],0),2),"")</f>
        <v/>
      </c>
      <c r="J25" s="29" t="str">
        <f ca="1">IFERROR(INDEX(مجدول_الأحداث[],MATCH($H$24&amp;"|"&amp;ROW(A5),مجدول_الأحداث[قيمة فريدة (محسوبة)],0),3),"")</f>
        <v/>
      </c>
      <c r="K25" s="1"/>
      <c r="L25" s="6"/>
      <c r="M25" s="36"/>
    </row>
    <row r="26" spans="1:13" ht="15" customHeight="1" x14ac:dyDescent="0.2">
      <c r="A26" s="1"/>
      <c r="B26" s="47" t="s">
        <v>9</v>
      </c>
      <c r="C26" s="48"/>
      <c r="D26" s="1"/>
      <c r="E26" s="24">
        <f>'الفاصل الزمني'!E25</f>
        <v>0.47916666666666707</v>
      </c>
      <c r="F26" s="1" t="str">
        <f ca="1">IFERROR(INDEX(مجدول_الأحداث[],MATCH(DATEVALUE(DateVal)&amp;الجدول_اليومي[[#This Row],[الوقت]],LookUpDateAndTime,0),3),"")</f>
        <v/>
      </c>
      <c r="G26" s="1"/>
      <c r="H26" s="5" t="str">
        <f ca="1">IFERROR(TEXT(DATEVALUE(DateVal)+5,"dddd"),"")</f>
        <v>الأحد</v>
      </c>
      <c r="I26" s="31" t="str">
        <f ca="1">IFERROR(INDEX(مجدول_الأحداث[],MATCH($H$29&amp;"|"&amp;ROW(A1),مجدول_الأحداث[قيمة فريدة (محسوبة)],0),2),"")</f>
        <v/>
      </c>
      <c r="J26" s="27" t="str">
        <f ca="1">IFERROR(INDEX(مجدول_الأحداث[],MATCH($H$29&amp;"|"&amp;ROW(A1),مجدول_الأحداث[قيمة فريدة (محسوبة)],0),3),"")</f>
        <v/>
      </c>
      <c r="K26" s="1"/>
      <c r="L26" s="7"/>
      <c r="M26" s="37"/>
    </row>
    <row r="27" spans="1:13" ht="15" customHeight="1" x14ac:dyDescent="0.2">
      <c r="A27" s="1"/>
      <c r="B27" s="1"/>
      <c r="C27" s="1"/>
      <c r="D27" s="1"/>
      <c r="E27" s="24">
        <f>'الفاصل الزمني'!E26</f>
        <v>0.48958333333333376</v>
      </c>
      <c r="F27" s="1" t="str">
        <f ca="1">IFERROR(INDEX(مجدول_الأحداث[],MATCH(DATEVALUE(DateVal)&amp;الجدول_اليومي[[#This Row],[الوقت]],LookUpDateAndTime,0),3),"")</f>
        <v/>
      </c>
      <c r="G27" s="1"/>
      <c r="H27" s="45" t="str">
        <f ca="1">IFERROR(TEXT(DATEVALUE(DateVal)+5,"d"),"")</f>
        <v>12</v>
      </c>
      <c r="I27" s="32" t="str">
        <f ca="1">IFERROR(INDEX(مجدول_الأحداث[],MATCH($H$29&amp;"|"&amp;ROW(A2),مجدول_الأحداث[قيمة فريدة (محسوبة)],0),2),"")</f>
        <v/>
      </c>
      <c r="J27" s="28" t="str">
        <f ca="1">IFERROR(INDEX(مجدول_الأحداث[],MATCH($H$29&amp;"|"&amp;ROW(A2),مجدول_الأحداث[قيمة فريدة (محسوبة)],0),3),"")</f>
        <v/>
      </c>
      <c r="K27" s="1"/>
      <c r="L27" s="1"/>
      <c r="M27" s="35"/>
    </row>
    <row r="28" spans="1:13" ht="15" customHeight="1" x14ac:dyDescent="0.2">
      <c r="A28" s="1"/>
      <c r="B28" s="1"/>
      <c r="C28" s="1"/>
      <c r="D28" s="1"/>
      <c r="E28" s="24">
        <f>'الفاصل الزمني'!E27</f>
        <v>0.50000000000000044</v>
      </c>
      <c r="F28" s="1" t="str">
        <f ca="1">IFERROR(INDEX(مجدول_الأحداث[],MATCH(DATEVALUE(DateVal)&amp;الجدول_اليومي[[#This Row],[الوقت]],LookUpDateAndTime,0),3),"")</f>
        <v>الغداء</v>
      </c>
      <c r="G28" s="1"/>
      <c r="H28" s="46"/>
      <c r="I28" s="32" t="str">
        <f ca="1">IFERROR(INDEX(مجدول_الأحداث[],MATCH($H$29&amp;"|"&amp;ROW(A3),مجدول_الأحداث[قيمة فريدة (محسوبة)],0),2),"")</f>
        <v/>
      </c>
      <c r="J28" s="28" t="str">
        <f ca="1">IFERROR(INDEX(مجدول_الأحداث[],MATCH($H$29&amp;"|"&amp;ROW(A3),مجدول_الأحداث[قيمة فريدة (محسوبة)],0),3),"")</f>
        <v/>
      </c>
      <c r="K28" s="1"/>
      <c r="L28" s="6"/>
      <c r="M28" s="36"/>
    </row>
    <row r="29" spans="1:13" ht="15" customHeight="1" x14ac:dyDescent="0.2">
      <c r="A29" s="1"/>
      <c r="B29" s="1"/>
      <c r="C29" s="1"/>
      <c r="D29" s="1"/>
      <c r="E29" s="24">
        <f>'الفاصل الزمني'!E28</f>
        <v>0.51041666666666707</v>
      </c>
      <c r="F29" s="1" t="str">
        <f ca="1">IFERROR(INDEX(مجدول_الأحداث[],MATCH(DATEVALUE(DateVal)&amp;الجدول_اليومي[[#This Row],[الوقت]],LookUpDateAndTime,0),3),"")</f>
        <v/>
      </c>
      <c r="G29" s="1"/>
      <c r="H29" s="20">
        <f ca="1">IFERROR(DateVal+5,"")</f>
        <v>44997</v>
      </c>
      <c r="I29" s="32" t="str">
        <f ca="1">IFERROR(INDEX(مجدول_الأحداث[],MATCH($H$29&amp;"|"&amp;ROW(A4),مجدول_الأحداث[قيمة فريدة (محسوبة)],0),2),"")</f>
        <v/>
      </c>
      <c r="J29" s="28" t="str">
        <f ca="1">IFERROR(INDEX(مجدول_الأحداث[],MATCH($H$29&amp;"|"&amp;ROW(A4),مجدول_الأحداث[قيمة فريدة (محسوبة)],0),3),"")</f>
        <v/>
      </c>
      <c r="K29" s="1"/>
      <c r="L29" s="7"/>
      <c r="M29" s="37"/>
    </row>
    <row r="30" spans="1:13" ht="15" customHeight="1" x14ac:dyDescent="0.2">
      <c r="A30" s="1"/>
      <c r="B30" s="1"/>
      <c r="C30" s="1"/>
      <c r="D30" s="1"/>
      <c r="E30" s="24">
        <f>'الفاصل الزمني'!E29</f>
        <v>0.5208333333333337</v>
      </c>
      <c r="F30" s="1" t="str">
        <f ca="1">IFERROR(INDEX(مجدول_الأحداث[],MATCH(DATEVALUE(DateVal)&amp;الجدول_اليومي[[#This Row],[الوقت]],LookUpDateAndTime,0),3),"")</f>
        <v/>
      </c>
      <c r="G30" s="1"/>
      <c r="H30" s="9"/>
      <c r="I30" s="33" t="str">
        <f ca="1">IFERROR(INDEX(مجدول_الأحداث[],MATCH($H$29&amp;"|"&amp;ROW(A5),مجدول_الأحداث[قيمة فريدة (محسوبة)],0),2),"")</f>
        <v/>
      </c>
      <c r="J30" s="29" t="str">
        <f ca="1">IFERROR(INDEX(مجدول_الأحداث[],MATCH($H$29&amp;"|"&amp;ROW(A5),مجدول_الأحداث[قيمة فريدة (محسوبة)],0),3),"")</f>
        <v/>
      </c>
      <c r="K30" s="1"/>
      <c r="L30" s="1"/>
      <c r="M30" s="35"/>
    </row>
    <row r="31" spans="1:13" ht="15" customHeight="1" x14ac:dyDescent="0.2">
      <c r="A31" s="1"/>
      <c r="B31" s="1"/>
      <c r="C31" s="1"/>
      <c r="D31" s="1"/>
      <c r="E31" s="24">
        <f>'الفاصل الزمني'!E30</f>
        <v>0.53125000000000033</v>
      </c>
      <c r="F31" s="1" t="str">
        <f ca="1">IFERROR(INDEX(مجدول_الأحداث[],MATCH(DATEVALUE(DateVal)&amp;الجدول_اليومي[[#This Row],[الوقت]],LookUpDateAndTime,0),3),"")</f>
        <v/>
      </c>
      <c r="G31" s="1"/>
      <c r="H31" s="5" t="str">
        <f ca="1">IFERROR(TEXT(DATEVALUE(DateVal)+6,"dddd"),"")</f>
        <v>الإثنين</v>
      </c>
      <c r="I31" s="31" t="str">
        <f ca="1">IFERROR(INDEX(مجدول_الأحداث[],MATCH($H$34&amp;"|"&amp;ROW(A1),مجدول_الأحداث[قيمة فريدة (محسوبة)],0),2),"")</f>
        <v/>
      </c>
      <c r="J31" s="27" t="str">
        <f ca="1">IFERROR(INDEX(مجدول_الأحداث[],MATCH($H$34&amp;"|"&amp;ROW(A1),مجدول_الأحداث[قيمة فريدة (محسوبة)],0),3),"")</f>
        <v/>
      </c>
      <c r="K31" s="1"/>
      <c r="L31" s="6"/>
      <c r="M31" s="36"/>
    </row>
    <row r="32" spans="1:13" ht="15" customHeight="1" x14ac:dyDescent="0.2">
      <c r="A32" s="1"/>
      <c r="B32" s="1"/>
      <c r="C32" s="1"/>
      <c r="D32" s="1"/>
      <c r="E32" s="24">
        <f>'الفاصل الزمني'!E31</f>
        <v>0.54166666666666696</v>
      </c>
      <c r="F32" s="1" t="str">
        <f ca="1">IFERROR(INDEX(مجدول_الأحداث[],MATCH(DATEVALUE(DateVal)&amp;الجدول_اليومي[[#This Row],[الوقت]],LookUpDateAndTime,0),3),"")</f>
        <v/>
      </c>
      <c r="G32" s="1"/>
      <c r="H32" s="45" t="str">
        <f ca="1">IFERROR(TEXT(DATEVALUE(DateVal)+6,"d"),"")</f>
        <v>13</v>
      </c>
      <c r="I32" s="32" t="str">
        <f ca="1">IFERROR(INDEX(مجدول_الأحداث[],MATCH($H$34&amp;"|"&amp;ROW(A2),مجدول_الأحداث[قيمة فريدة (محسوبة)],0),2),"")</f>
        <v/>
      </c>
      <c r="J32" s="28" t="str">
        <f ca="1">IFERROR(INDEX(مجدول_الأحداث[],MATCH($H$34&amp;"|"&amp;ROW(A2),مجدول_الأحداث[قيمة فريدة (محسوبة)],0),3),"")</f>
        <v/>
      </c>
      <c r="K32" s="1"/>
      <c r="L32" s="7"/>
      <c r="M32" s="37"/>
    </row>
    <row r="33" spans="1:13" ht="15" customHeight="1" x14ac:dyDescent="0.2">
      <c r="A33" s="1"/>
      <c r="B33" s="1"/>
      <c r="C33" s="1"/>
      <c r="D33" s="1"/>
      <c r="E33" s="24">
        <f>'الفاصل الزمني'!E32</f>
        <v>0.55208333333333359</v>
      </c>
      <c r="F33" s="1" t="str">
        <f ca="1">IFERROR(INDEX(مجدول_الأحداث[],MATCH(DATEVALUE(DateVal)&amp;الجدول_اليومي[[#This Row],[الوقت]],LookUpDateAndTime,0),3),"")</f>
        <v/>
      </c>
      <c r="G33" s="1"/>
      <c r="H33" s="46"/>
      <c r="I33" s="32" t="str">
        <f ca="1">IFERROR(INDEX(مجدول_الأحداث[],MATCH($H$34&amp;"|"&amp;ROW(A3),مجدول_الأحداث[قيمة فريدة (محسوبة)],0),2),"")</f>
        <v/>
      </c>
      <c r="J33" s="28" t="str">
        <f ca="1">IFERROR(INDEX(مجدول_الأحداث[],MATCH($H$34&amp;"|"&amp;ROW(A3),مجدول_الأحداث[قيمة فريدة (محسوبة)],0),3),"")</f>
        <v/>
      </c>
      <c r="K33" s="1"/>
      <c r="L33" s="1"/>
      <c r="M33" s="35"/>
    </row>
    <row r="34" spans="1:13" ht="15" customHeight="1" x14ac:dyDescent="0.2">
      <c r="A34" s="1"/>
      <c r="B34" s="1"/>
      <c r="C34" s="1"/>
      <c r="D34" s="1"/>
      <c r="E34" s="24">
        <f>'الفاصل الزمني'!E33</f>
        <v>0.56250000000000022</v>
      </c>
      <c r="F34" s="1" t="str">
        <f ca="1">IFERROR(INDEX(مجدول_الأحداث[],MATCH(DATEVALUE(DateVal)&amp;الجدول_اليومي[[#This Row],[الوقت]],LookUpDateAndTime,0),3),"")</f>
        <v>الاتصال بالشركة</v>
      </c>
      <c r="G34" s="1"/>
      <c r="H34" s="20">
        <f ca="1">IFERROR(DateVal+6,"")</f>
        <v>44998</v>
      </c>
      <c r="I34" s="32" t="str">
        <f ca="1">IFERROR(INDEX(مجدول_الأحداث[],MATCH($H$34&amp;"|"&amp;ROW(A4),مجدول_الأحداث[قيمة فريدة (محسوبة)],0),2),"")</f>
        <v/>
      </c>
      <c r="J34" s="28" t="str">
        <f ca="1">IFERROR(INDEX(مجدول_الأحداث[],MATCH($H$34&amp;"|"&amp;ROW(A4),مجدول_الأحداث[قيمة فريدة (محسوبة)],0),3),"")</f>
        <v/>
      </c>
      <c r="K34" s="1"/>
      <c r="L34" s="6"/>
      <c r="M34" s="36"/>
    </row>
    <row r="35" spans="1:13" ht="15" customHeight="1" x14ac:dyDescent="0.2">
      <c r="A35" s="1"/>
      <c r="B35" s="1"/>
      <c r="C35" s="1"/>
      <c r="D35" s="1"/>
      <c r="E35" s="24">
        <f>'الفاصل الزمني'!E34</f>
        <v>0.57291666666666685</v>
      </c>
      <c r="F35" s="1" t="str">
        <f ca="1">IFERROR(INDEX(مجدول_الأحداث[],MATCH(DATEVALUE(DateVal)&amp;الجدول_اليومي[[#This Row],[الوقت]],LookUpDateAndTime,0),3),"")</f>
        <v/>
      </c>
      <c r="G35" s="1"/>
      <c r="H35" s="9"/>
      <c r="I35" s="34" t="str">
        <f ca="1">IFERROR(INDEX(مجدول_الأحداث[],MATCH($H$34&amp;"|"&amp;ROW(A5),مجدول_الأحداث[قيمة فريدة (محسوبة)],0),2),"")</f>
        <v/>
      </c>
      <c r="J35" s="30" t="str">
        <f ca="1">IFERROR(INDEX(مجدول_الأحداث[],MATCH($H$34&amp;"|"&amp;ROW(A5),مجدول_الأحداث[قيمة فريدة (محسوبة)],0),3),"")</f>
        <v/>
      </c>
      <c r="K35" s="1"/>
      <c r="L35" s="7"/>
      <c r="M35" s="37"/>
    </row>
    <row r="36" spans="1:13" x14ac:dyDescent="0.2">
      <c r="A36" s="1"/>
      <c r="B36" s="1"/>
      <c r="C36" s="1"/>
      <c r="D36" s="1"/>
      <c r="E36" s="24">
        <f>'الفاصل الزمني'!E35</f>
        <v>0.58333333333333348</v>
      </c>
      <c r="F36" s="1" t="str">
        <f ca="1">IFERROR(INDEX(مجدول_الأحداث[],MATCH(DATEVALUE(DateVal)&amp;الجدول_اليومي[[#This Row],[الوقت]],LookUpDateAndTime,0),3),"")</f>
        <v/>
      </c>
      <c r="G36" s="1"/>
      <c r="H36" s="1"/>
      <c r="I36" s="1"/>
      <c r="J36" s="1"/>
      <c r="K36" s="1"/>
      <c r="L36" s="1"/>
      <c r="M36" s="1"/>
    </row>
    <row r="37" spans="1:13" x14ac:dyDescent="0.2">
      <c r="A37" s="1"/>
      <c r="B37" s="1"/>
      <c r="C37" s="1"/>
      <c r="D37" s="1"/>
      <c r="E37" s="24">
        <f>'الفاصل الزمني'!E36</f>
        <v>0.59375000000000011</v>
      </c>
      <c r="F37" s="1" t="str">
        <f ca="1">IFERROR(INDEX(مجدول_الأحداث[],MATCH(DATEVALUE(DateVal)&amp;الجدول_اليومي[[#This Row],[الوقت]],LookUpDateAndTime,0),3),"")</f>
        <v/>
      </c>
      <c r="G37" s="1"/>
      <c r="H37" s="1"/>
      <c r="I37" s="1"/>
      <c r="J37" s="1"/>
      <c r="K37" s="1"/>
      <c r="L37" s="1"/>
      <c r="M37" s="1"/>
    </row>
    <row r="38" spans="1:13" x14ac:dyDescent="0.2">
      <c r="A38" s="1"/>
      <c r="B38" s="1"/>
      <c r="C38" s="1"/>
      <c r="D38" s="1"/>
      <c r="E38" s="24">
        <f>'الفاصل الزمني'!E37</f>
        <v>0.60416666666666674</v>
      </c>
      <c r="F38" s="1" t="str">
        <f ca="1">IFERROR(INDEX(مجدول_الأحداث[],MATCH(DATEVALUE(DateVal)&amp;الجدول_اليومي[[#This Row],[الوقت]],LookUpDateAndTime,0),3),"")</f>
        <v/>
      </c>
      <c r="G38" s="1"/>
      <c r="H38" s="1"/>
      <c r="I38" s="1"/>
      <c r="J38" s="1"/>
      <c r="K38" s="1"/>
      <c r="L38" s="1"/>
      <c r="M38" s="1"/>
    </row>
    <row r="39" spans="1:13" x14ac:dyDescent="0.2">
      <c r="A39" s="1"/>
      <c r="B39" s="1"/>
      <c r="C39" s="1"/>
      <c r="D39" s="1"/>
      <c r="E39" s="24">
        <f>'الفاصل الزمني'!E38</f>
        <v>0.61458333333333337</v>
      </c>
      <c r="F39" s="1" t="str">
        <f ca="1">IFERROR(INDEX(مجدول_الأحداث[],MATCH(DATEVALUE(DateVal)&amp;الجدول_اليومي[[#This Row],[الوقت]],LookUpDateAndTime,0),3),"")</f>
        <v/>
      </c>
      <c r="G39" s="1"/>
      <c r="H39" s="1"/>
      <c r="I39" s="1"/>
      <c r="J39" s="1"/>
      <c r="K39" s="1"/>
      <c r="L39" s="1"/>
      <c r="M39" s="1"/>
    </row>
    <row r="40" spans="1:13" x14ac:dyDescent="0.2">
      <c r="A40" s="1"/>
      <c r="B40" s="1"/>
      <c r="C40" s="1"/>
      <c r="D40" s="1"/>
      <c r="E40" s="24">
        <f>'الفاصل الزمني'!E39</f>
        <v>0.625</v>
      </c>
      <c r="F40" s="1" t="str">
        <f ca="1">IFERROR(INDEX(مجدول_الأحداث[],MATCH(DATEVALUE(DateVal)&amp;الجدول_اليومي[[#This Row],[الوقت]],LookUpDateAndTime,0),3),"")</f>
        <v>استراحة</v>
      </c>
      <c r="G40" s="1"/>
      <c r="H40" s="1"/>
      <c r="I40" s="1"/>
      <c r="J40" s="1"/>
      <c r="K40" s="1"/>
      <c r="L40" s="1"/>
      <c r="M40" s="1"/>
    </row>
    <row r="41" spans="1:13" x14ac:dyDescent="0.2">
      <c r="A41" s="1"/>
      <c r="B41" s="1"/>
      <c r="C41" s="1"/>
      <c r="D41" s="1"/>
      <c r="E41" s="24">
        <f>'الفاصل الزمني'!E40</f>
        <v>0.63541666666666663</v>
      </c>
      <c r="F41" s="1" t="str">
        <f ca="1">IFERROR(INDEX(مجدول_الأحداث[],MATCH(DATEVALUE(DateVal)&amp;الجدول_اليومي[[#This Row],[الوقت]],LookUpDateAndTime,0),3),"")</f>
        <v/>
      </c>
      <c r="G41" s="1"/>
      <c r="H41" s="1"/>
      <c r="I41" s="1"/>
      <c r="J41" s="1"/>
      <c r="K41" s="1"/>
      <c r="L41" s="1"/>
      <c r="M41" s="1"/>
    </row>
    <row r="42" spans="1:13" x14ac:dyDescent="0.2">
      <c r="A42" s="1"/>
      <c r="B42" s="1"/>
      <c r="C42" s="1"/>
      <c r="D42" s="1"/>
      <c r="E42" s="24">
        <f>'الفاصل الزمني'!E41</f>
        <v>0.64583333333333326</v>
      </c>
      <c r="F42" s="1" t="str">
        <f ca="1">IFERROR(INDEX(مجدول_الأحداث[],MATCH(DATEVALUE(DateVal)&amp;الجدول_اليومي[[#This Row],[الوقت]],LookUpDateAndTime,0),3),"")</f>
        <v/>
      </c>
      <c r="G42" s="1"/>
      <c r="H42" s="1"/>
      <c r="I42" s="1"/>
      <c r="J42" s="1"/>
      <c r="K42" s="1"/>
      <c r="L42" s="1"/>
      <c r="M42" s="1"/>
    </row>
    <row r="43" spans="1:13" x14ac:dyDescent="0.2">
      <c r="A43" s="1"/>
      <c r="B43" s="1"/>
      <c r="C43" s="1"/>
      <c r="D43" s="1"/>
      <c r="E43" s="24">
        <f>'الفاصل الزمني'!E42</f>
        <v>0.65624999999999989</v>
      </c>
      <c r="F43" s="1" t="str">
        <f ca="1">IFERROR(INDEX(مجدول_الأحداث[],MATCH(DATEVALUE(DateVal)&amp;الجدول_اليومي[[#This Row],[الوقت]],LookUpDateAndTime,0),3),"")</f>
        <v/>
      </c>
      <c r="G43" s="1"/>
      <c r="H43" s="1"/>
      <c r="I43" s="1"/>
      <c r="J43" s="1"/>
      <c r="K43" s="1"/>
      <c r="L43" s="1"/>
      <c r="M43" s="1"/>
    </row>
    <row r="44" spans="1:13" x14ac:dyDescent="0.2">
      <c r="A44" s="1"/>
      <c r="B44" s="1"/>
      <c r="C44" s="1"/>
      <c r="D44" s="1"/>
      <c r="E44" s="24">
        <f>'الفاصل الزمني'!E43</f>
        <v>0.66666666666666652</v>
      </c>
      <c r="F44" s="1" t="str">
        <f ca="1">IFERROR(INDEX(مجدول_الأحداث[],MATCH(DATEVALUE(DateVal)&amp;الجدول_اليومي[[#This Row],[الوقت]],LookUpDateAndTime,0),3),"")</f>
        <v/>
      </c>
      <c r="G44" s="1"/>
      <c r="H44" s="1"/>
      <c r="I44" s="1"/>
      <c r="J44" s="1"/>
      <c r="K44" s="1"/>
      <c r="L44" s="1"/>
      <c r="M44" s="1"/>
    </row>
    <row r="45" spans="1:13" x14ac:dyDescent="0.2">
      <c r="A45" s="1"/>
      <c r="B45" s="1"/>
      <c r="C45" s="1"/>
      <c r="D45" s="1"/>
      <c r="E45" s="24">
        <f>'الفاصل الزمني'!E44</f>
        <v>0.67708333333333315</v>
      </c>
      <c r="F45" s="1" t="str">
        <f ca="1">IFERROR(INDEX(مجدول_الأحداث[],MATCH(DATEVALUE(DateVal)&amp;الجدول_اليومي[[#This Row],[الوقت]],LookUpDateAndTime,0),3),"")</f>
        <v/>
      </c>
      <c r="G45" s="1"/>
      <c r="H45" s="1"/>
      <c r="I45" s="1"/>
      <c r="J45" s="1"/>
      <c r="K45" s="1"/>
      <c r="L45" s="1"/>
      <c r="M45" s="1"/>
    </row>
    <row r="46" spans="1:13" x14ac:dyDescent="0.2">
      <c r="A46" s="1"/>
      <c r="B46" s="1"/>
      <c r="C46" s="1"/>
      <c r="D46" s="1"/>
      <c r="E46" s="24">
        <f>'الفاصل الزمني'!E45</f>
        <v>0.68749999999999978</v>
      </c>
      <c r="F46" s="1" t="str">
        <f ca="1">IFERROR(INDEX(مجدول_الأحداث[],MATCH(DATEVALUE(DateVal)&amp;الجدول_اليومي[[#This Row],[الوقت]],LookUpDateAndTime,0),3),"")</f>
        <v/>
      </c>
      <c r="G46" s="1"/>
      <c r="H46" s="1"/>
      <c r="I46" s="1"/>
      <c r="J46" s="1"/>
      <c r="K46" s="1"/>
      <c r="L46" s="1"/>
      <c r="M46" s="1"/>
    </row>
    <row r="47" spans="1:13" x14ac:dyDescent="0.2">
      <c r="A47" s="1"/>
      <c r="B47" s="1"/>
      <c r="C47" s="1"/>
      <c r="D47" s="1"/>
      <c r="E47" s="24">
        <f>'الفاصل الزمني'!E46</f>
        <v>0.69791666666666641</v>
      </c>
      <c r="F47" s="1" t="str">
        <f ca="1">IFERROR(INDEX(مجدول_الأحداث[],MATCH(DATEVALUE(DateVal)&amp;الجدول_اليومي[[#This Row],[الوقت]],LookUpDateAndTime,0),3),"")</f>
        <v/>
      </c>
      <c r="G47" s="1"/>
      <c r="H47" s="1"/>
      <c r="I47" s="1"/>
      <c r="J47" s="1"/>
      <c r="K47" s="1"/>
      <c r="L47" s="1"/>
      <c r="M47" s="1"/>
    </row>
    <row r="48" spans="1:13" x14ac:dyDescent="0.2">
      <c r="A48" s="1"/>
      <c r="B48" s="1"/>
      <c r="C48" s="1"/>
      <c r="D48" s="1"/>
      <c r="E48" s="24">
        <f>'الفاصل الزمني'!E47</f>
        <v>0.70833333333333304</v>
      </c>
      <c r="F48" s="1" t="str">
        <f ca="1">IFERROR(INDEX(مجدول_الأحداث[],MATCH(DATEVALUE(DateVal)&amp;الجدول_اليومي[[#This Row],[الوقت]],LookUpDateAndTime,0),3),"")</f>
        <v>العودة إلى المنزل</v>
      </c>
      <c r="G48" s="1"/>
      <c r="H48" s="1"/>
      <c r="I48" s="1"/>
      <c r="J48" s="1"/>
      <c r="K48" s="1"/>
      <c r="L48" s="1"/>
      <c r="M48" s="1"/>
    </row>
    <row r="49" spans="1:13" x14ac:dyDescent="0.2">
      <c r="A49" s="1"/>
      <c r="B49" s="1"/>
      <c r="C49" s="1"/>
      <c r="D49" s="1"/>
      <c r="E49" s="24">
        <f>'الفاصل الزمني'!E48</f>
        <v>0.71874999999999967</v>
      </c>
      <c r="F49" s="1" t="str">
        <f ca="1">IFERROR(INDEX(مجدول_الأحداث[],MATCH(DATEVALUE(DateVal)&amp;الجدول_اليومي[[#This Row],[الوقت]],LookUpDateAndTime,0),3),"")</f>
        <v/>
      </c>
      <c r="G49" s="1"/>
      <c r="H49" s="1"/>
      <c r="I49" s="1"/>
      <c r="J49" s="1"/>
      <c r="K49" s="1"/>
      <c r="L49" s="1"/>
      <c r="M49" s="1"/>
    </row>
    <row r="50" spans="1:13" x14ac:dyDescent="0.2">
      <c r="A50" s="1"/>
      <c r="B50" s="1"/>
      <c r="C50" s="1"/>
      <c r="D50" s="1"/>
      <c r="E50" s="24">
        <f>'الفاصل الزمني'!E49</f>
        <v>0.7291666666666663</v>
      </c>
      <c r="F50" s="1" t="str">
        <f ca="1">IFERROR(INDEX(مجدول_الأحداث[],MATCH(DATEVALUE(DateVal)&amp;الجدول_اليومي[[#This Row],[الوقت]],LookUpDateAndTime,0),3),"")</f>
        <v/>
      </c>
      <c r="G50" s="1"/>
      <c r="H50" s="1"/>
      <c r="I50" s="1"/>
      <c r="J50" s="1"/>
      <c r="K50" s="1"/>
      <c r="L50" s="1"/>
      <c r="M50" s="1"/>
    </row>
    <row r="51" spans="1:13" x14ac:dyDescent="0.2">
      <c r="A51" s="1"/>
      <c r="B51" s="1"/>
      <c r="C51" s="1"/>
      <c r="D51" s="1"/>
      <c r="E51" s="24">
        <f>'الفاصل الزمني'!E50</f>
        <v>0.73958333333333293</v>
      </c>
      <c r="F51" s="1" t="str">
        <f ca="1">IFERROR(INDEX(مجدول_الأحداث[],MATCH(DATEVALUE(DateVal)&amp;الجدول_اليومي[[#This Row],[الوقت]],LookUpDateAndTime,0),3),"")</f>
        <v/>
      </c>
      <c r="G51" s="1"/>
      <c r="H51" s="1"/>
      <c r="I51" s="1"/>
      <c r="J51" s="1"/>
      <c r="K51" s="1"/>
      <c r="L51" s="1"/>
      <c r="M51" s="1"/>
    </row>
    <row r="52" spans="1:13" x14ac:dyDescent="0.2">
      <c r="A52" s="1"/>
      <c r="B52" s="1"/>
      <c r="C52" s="1"/>
      <c r="D52" s="1"/>
      <c r="E52" s="24">
        <f>'الفاصل الزمني'!E51</f>
        <v>0.74999999999999956</v>
      </c>
      <c r="F52" s="1" t="str">
        <f ca="1">IFERROR(INDEX(مجدول_الأحداث[],MATCH(DATEVALUE(DateVal)&amp;الجدول_اليومي[[#This Row],[الوقت]],LookUpDateAndTime,0),3),"")</f>
        <v>تدريب كرة القدم</v>
      </c>
      <c r="G52" s="1"/>
      <c r="H52" s="1"/>
      <c r="I52" s="1"/>
      <c r="J52" s="1"/>
      <c r="K52" s="1"/>
      <c r="L52" s="1"/>
      <c r="M52" s="1"/>
    </row>
    <row r="53" spans="1:13" x14ac:dyDescent="0.2">
      <c r="A53" s="1"/>
      <c r="B53" s="1"/>
      <c r="C53" s="1"/>
      <c r="D53" s="1"/>
      <c r="E53" s="24">
        <f>'الفاصل الزمني'!E52</f>
        <v>0.76041666666666619</v>
      </c>
      <c r="F53" s="1" t="str">
        <f ca="1">IFERROR(INDEX(مجدول_الأحداث[],MATCH(DATEVALUE(DateVal)&amp;الجدول_اليومي[[#This Row],[الوقت]],LookUpDateAndTime,0),3),"")</f>
        <v/>
      </c>
      <c r="G53" s="1"/>
      <c r="H53" s="1"/>
      <c r="I53" s="1"/>
      <c r="J53" s="1"/>
      <c r="K53" s="1"/>
      <c r="L53" s="1"/>
      <c r="M53" s="1"/>
    </row>
    <row r="54" spans="1:13" x14ac:dyDescent="0.2">
      <c r="A54" s="1"/>
      <c r="B54" s="1"/>
      <c r="C54" s="1"/>
      <c r="D54" s="1"/>
      <c r="E54" s="24">
        <f>'الفاصل الزمني'!E53</f>
        <v>0.77083333333333282</v>
      </c>
      <c r="F54" s="1" t="str">
        <f ca="1">IFERROR(INDEX(مجدول_الأحداث[],MATCH(DATEVALUE(DateVal)&amp;الجدول_اليومي[[#This Row],[الوقت]],LookUpDateAndTime,0),3),"")</f>
        <v/>
      </c>
      <c r="G54" s="1"/>
      <c r="H54" s="1"/>
      <c r="I54" s="1"/>
      <c r="J54" s="1"/>
      <c r="K54" s="1"/>
      <c r="L54" s="1"/>
      <c r="M54" s="1"/>
    </row>
    <row r="55" spans="1:13" x14ac:dyDescent="0.2">
      <c r="A55" s="1"/>
      <c r="B55" s="1"/>
      <c r="C55" s="1"/>
      <c r="D55" s="1"/>
      <c r="E55" s="24">
        <f>'الفاصل الزمني'!E54</f>
        <v>0.78124999999999944</v>
      </c>
      <c r="F55" s="1" t="str">
        <f ca="1">IFERROR(INDEX(مجدول_الأحداث[],MATCH(DATEVALUE(DateVal)&amp;الجدول_اليومي[[#This Row],[الوقت]],LookUpDateAndTime,0),3),"")</f>
        <v/>
      </c>
      <c r="G55" s="1"/>
      <c r="H55" s="1"/>
      <c r="I55" s="1"/>
      <c r="J55" s="1"/>
      <c r="K55" s="1"/>
      <c r="L55" s="1"/>
      <c r="M55" s="1"/>
    </row>
    <row r="56" spans="1:13" x14ac:dyDescent="0.2">
      <c r="A56" s="1"/>
      <c r="B56" s="1"/>
      <c r="C56" s="1"/>
      <c r="D56" s="1"/>
      <c r="E56" s="24">
        <f>'الفاصل الزمني'!E55</f>
        <v>0.79166666666666607</v>
      </c>
      <c r="F56" s="1" t="str">
        <f ca="1">IFERROR(INDEX(مجدول_الأحداث[],MATCH(DATEVALUE(DateVal)&amp;الجدول_اليومي[[#This Row],[الوقت]],LookUpDateAndTime,0),3),"")</f>
        <v/>
      </c>
      <c r="G56" s="1"/>
      <c r="H56" s="1"/>
      <c r="I56" s="1"/>
      <c r="J56" s="1"/>
      <c r="K56" s="1"/>
      <c r="L56" s="1"/>
      <c r="M56" s="1"/>
    </row>
    <row r="57" spans="1:13" x14ac:dyDescent="0.2">
      <c r="A57" s="1"/>
      <c r="B57" s="1"/>
      <c r="C57" s="1"/>
      <c r="D57" s="1"/>
      <c r="E57" s="24">
        <f>'الفاصل الزمني'!E56</f>
        <v>0.8020833333333327</v>
      </c>
      <c r="F57" s="1" t="str">
        <f ca="1">IFERROR(INDEX(مجدول_الأحداث[],MATCH(DATEVALUE(DateVal)&amp;الجدول_اليومي[[#This Row],[الوقت]],LookUpDateAndTime,0),3),"")</f>
        <v/>
      </c>
      <c r="G57" s="1"/>
      <c r="H57" s="1"/>
      <c r="I57" s="1"/>
      <c r="J57" s="1"/>
      <c r="K57" s="1"/>
      <c r="L57" s="1"/>
      <c r="M57" s="1"/>
    </row>
    <row r="58" spans="1:13" x14ac:dyDescent="0.2">
      <c r="A58" s="1"/>
      <c r="B58" s="1"/>
      <c r="C58" s="1"/>
      <c r="D58" s="1"/>
      <c r="E58" s="24">
        <f>'الفاصل الزمني'!E57</f>
        <v>0.81249999999999933</v>
      </c>
      <c r="F58" s="1" t="str">
        <f ca="1">IFERROR(INDEX(مجدول_الأحداث[],MATCH(DATEVALUE(DateVal)&amp;الجدول_اليومي[[#This Row],[الوقت]],LookUpDateAndTime,0),3),"")</f>
        <v/>
      </c>
      <c r="G58" s="1"/>
      <c r="H58" s="1"/>
      <c r="I58" s="1"/>
      <c r="J58" s="1"/>
      <c r="K58" s="1"/>
      <c r="L58" s="1"/>
      <c r="M58" s="1"/>
    </row>
    <row r="59" spans="1:13" x14ac:dyDescent="0.2">
      <c r="A59" s="1"/>
      <c r="B59" s="1"/>
      <c r="C59" s="1"/>
      <c r="D59" s="1"/>
      <c r="E59" s="24">
        <f>'الفاصل الزمني'!E58</f>
        <v>0.82291666666666596</v>
      </c>
      <c r="F59" s="1" t="str">
        <f ca="1">IFERROR(INDEX(مجدول_الأحداث[],MATCH(DATEVALUE(DateVal)&amp;الجدول_اليومي[[#This Row],[الوقت]],LookUpDateAndTime,0),3),"")</f>
        <v/>
      </c>
      <c r="G59" s="1"/>
      <c r="H59" s="1"/>
      <c r="I59" s="1"/>
      <c r="J59" s="1"/>
      <c r="K59" s="1"/>
      <c r="L59" s="1"/>
      <c r="M59" s="1"/>
    </row>
    <row r="60" spans="1:13" x14ac:dyDescent="0.2">
      <c r="A60" s="1"/>
      <c r="B60" s="1"/>
      <c r="C60" s="1"/>
      <c r="D60" s="1"/>
      <c r="E60" s="24">
        <f>'الفاصل الزمني'!E59</f>
        <v>0.83333333333333259</v>
      </c>
      <c r="F60" s="1" t="str">
        <f ca="1">IFERROR(INDEX(مجدول_الأحداث[],MATCH(DATEVALUE(DateVal)&amp;الجدول_اليومي[[#This Row],[الوقت]],LookUpDateAndTime,0),3),"")</f>
        <v/>
      </c>
      <c r="G60" s="1"/>
      <c r="H60" s="1"/>
      <c r="I60" s="1"/>
      <c r="J60" s="1"/>
      <c r="K60" s="1"/>
      <c r="L60" s="1"/>
      <c r="M60" s="1"/>
    </row>
    <row r="61" spans="1:13" x14ac:dyDescent="0.2">
      <c r="A61" s="1"/>
      <c r="B61" s="1"/>
      <c r="C61" s="1"/>
      <c r="D61" s="1"/>
      <c r="E61" s="24">
        <f>'الفاصل الزمني'!E60</f>
        <v>0.84374999999999922</v>
      </c>
      <c r="F61" s="1" t="str">
        <f ca="1">IFERROR(INDEX(مجدول_الأحداث[],MATCH(DATEVALUE(DateVal)&amp;الجدول_اليومي[[#This Row],[الوقت]],LookUpDateAndTime,0),3),"")</f>
        <v/>
      </c>
      <c r="G61" s="1"/>
      <c r="H61" s="1"/>
      <c r="I61" s="1"/>
      <c r="J61" s="1"/>
      <c r="K61" s="1"/>
      <c r="L61" s="1"/>
      <c r="M61" s="1"/>
    </row>
    <row r="62" spans="1:13" x14ac:dyDescent="0.2">
      <c r="A62" s="1"/>
      <c r="B62" s="1"/>
      <c r="C62" s="1"/>
      <c r="D62" s="1"/>
      <c r="E62" s="24">
        <f>'الفاصل الزمني'!E61</f>
        <v>0.85416666666666585</v>
      </c>
      <c r="F62" s="1" t="str">
        <f ca="1">IFERROR(INDEX(مجدول_الأحداث[],MATCH(DATEVALUE(DateVal)&amp;الجدول_اليومي[[#This Row],[الوقت]],LookUpDateAndTime,0),3),"")</f>
        <v/>
      </c>
      <c r="G62" s="1"/>
      <c r="H62" s="1"/>
      <c r="I62" s="1"/>
      <c r="J62" s="1"/>
      <c r="K62" s="1"/>
      <c r="L62" s="1"/>
      <c r="M62" s="1"/>
    </row>
    <row r="63" spans="1:13" x14ac:dyDescent="0.2">
      <c r="A63" s="1"/>
      <c r="B63" s="1"/>
      <c r="C63" s="1"/>
      <c r="D63" s="1"/>
      <c r="E63" s="24">
        <f>'الفاصل الزمني'!E62</f>
        <v>0.86458333333333248</v>
      </c>
      <c r="F63" s="1" t="str">
        <f ca="1">IFERROR(INDEX(مجدول_الأحداث[],MATCH(DATEVALUE(DateVal)&amp;الجدول_اليومي[[#This Row],[الوقت]],LookUpDateAndTime,0),3),"")</f>
        <v/>
      </c>
      <c r="G63" s="1"/>
      <c r="H63" s="1"/>
      <c r="I63" s="1"/>
      <c r="J63" s="1"/>
      <c r="K63" s="1"/>
      <c r="L63" s="1"/>
      <c r="M63" s="1"/>
    </row>
    <row r="64" spans="1:13" x14ac:dyDescent="0.2">
      <c r="A64" s="1"/>
      <c r="B64" s="1"/>
      <c r="C64" s="1"/>
      <c r="D64" s="1"/>
      <c r="E64" s="24">
        <f>'الفاصل الزمني'!E63</f>
        <v>0.87499999999999911</v>
      </c>
      <c r="F64" s="1" t="str">
        <f ca="1">IFERROR(INDEX(مجدول_الأحداث[],MATCH(DATEVALUE(DateVal)&amp;الجدول_اليومي[[#This Row],[الوقت]],LookUpDateAndTime,0),3),"")</f>
        <v/>
      </c>
      <c r="G64" s="1"/>
      <c r="H64" s="1"/>
      <c r="I64" s="1"/>
      <c r="J64" s="1"/>
      <c r="K64" s="1"/>
      <c r="L64" s="1"/>
      <c r="M64" s="1"/>
    </row>
    <row r="65" spans="1:13" x14ac:dyDescent="0.2">
      <c r="A65" s="1"/>
      <c r="B65" s="1"/>
      <c r="C65" s="1"/>
      <c r="D65" s="1"/>
      <c r="E65" s="24" t="str">
        <f>'الفاصل الزمني'!E64</f>
        <v/>
      </c>
      <c r="F65" s="1" t="str">
        <f ca="1">IFERROR(INDEX(مجدول_الأحداث[],MATCH(DATEVALUE(DateVal)&amp;الجدول_اليومي[[#This Row],[الوقت]],LookUpDateAndTime,0),3),"")</f>
        <v/>
      </c>
      <c r="G65" s="1"/>
      <c r="H65" s="1"/>
      <c r="I65" s="1"/>
      <c r="J65" s="1"/>
      <c r="K65" s="1"/>
      <c r="L65" s="1"/>
      <c r="M65" s="1"/>
    </row>
    <row r="66" spans="1:13" x14ac:dyDescent="0.2">
      <c r="A66" s="1"/>
      <c r="B66" s="1"/>
      <c r="C66" s="1"/>
      <c r="D66" s="1"/>
      <c r="E66" s="24" t="str">
        <f>'الفاصل الزمني'!E65</f>
        <v/>
      </c>
      <c r="F66" s="1" t="str">
        <f ca="1">IFERROR(INDEX(مجدول_الأحداث[],MATCH(DATEVALUE(DateVal)&amp;الجدول_اليومي[[#This Row],[الوقت]],LookUpDateAndTime,0),3),"")</f>
        <v/>
      </c>
      <c r="G66" s="1"/>
      <c r="H66" s="1"/>
      <c r="I66" s="1"/>
      <c r="J66" s="1"/>
      <c r="K66" s="1"/>
      <c r="L66" s="1"/>
      <c r="M66" s="1"/>
    </row>
    <row r="67" spans="1:13" x14ac:dyDescent="0.2">
      <c r="A67" s="1"/>
      <c r="B67" s="1"/>
      <c r="C67" s="1"/>
      <c r="D67" s="1"/>
      <c r="E67" s="24" t="str">
        <f>'الفاصل الزمني'!E66</f>
        <v/>
      </c>
      <c r="F67" s="1" t="str">
        <f ca="1">IFERROR(INDEX(مجدول_الأحداث[],MATCH(DATEVALUE(DateVal)&amp;الجدول_اليومي[[#This Row],[الوقت]],LookUpDateAndTime,0),3),"")</f>
        <v/>
      </c>
      <c r="G67" s="1"/>
      <c r="H67" s="1"/>
      <c r="I67" s="1"/>
      <c r="J67" s="1"/>
      <c r="K67" s="1"/>
      <c r="L67" s="1"/>
      <c r="M67" s="1"/>
    </row>
    <row r="68" spans="1:13" x14ac:dyDescent="0.2">
      <c r="A68" s="1"/>
      <c r="B68" s="1"/>
      <c r="C68" s="1"/>
      <c r="D68" s="1"/>
      <c r="E68" s="24" t="str">
        <f>'الفاصل الزمني'!E67</f>
        <v/>
      </c>
      <c r="F68" s="1" t="str">
        <f ca="1">IFERROR(INDEX(مجدول_الأحداث[],MATCH(DATEVALUE(DateVal)&amp;الجدول_اليومي[[#This Row],[الوقت]],LookUpDateAndTime,0),3),"")</f>
        <v/>
      </c>
      <c r="G68" s="1"/>
      <c r="H68" s="1"/>
      <c r="I68" s="1"/>
      <c r="J68" s="1"/>
      <c r="K68" s="1"/>
      <c r="L68" s="1"/>
      <c r="M68" s="1"/>
    </row>
    <row r="69" spans="1:13" x14ac:dyDescent="0.2">
      <c r="A69" s="1"/>
      <c r="B69" s="1"/>
      <c r="C69" s="1"/>
      <c r="D69" s="1"/>
      <c r="E69" s="24" t="str">
        <f>'الفاصل الزمني'!E68</f>
        <v/>
      </c>
      <c r="F69" s="1" t="str">
        <f ca="1">IFERROR(INDEX(مجدول_الأحداث[],MATCH(DATEVALUE(DateVal)&amp;الجدول_اليومي[[#This Row],[الوقت]],LookUpDateAndTime,0),3),"")</f>
        <v/>
      </c>
      <c r="G69" s="1"/>
      <c r="H69" s="1"/>
      <c r="I69" s="1"/>
      <c r="J69" s="1"/>
      <c r="K69" s="1"/>
      <c r="L69" s="1"/>
      <c r="M69" s="1"/>
    </row>
    <row r="70" spans="1:13" x14ac:dyDescent="0.2">
      <c r="A70" s="1"/>
      <c r="B70" s="1"/>
      <c r="C70" s="1"/>
      <c r="D70" s="1"/>
      <c r="E70" s="24" t="str">
        <f>'الفاصل الزمني'!E69</f>
        <v/>
      </c>
      <c r="F70" s="1" t="str">
        <f ca="1">IFERROR(INDEX(مجدول_الأحداث[],MATCH(DATEVALUE(DateVal)&amp;الجدول_اليومي[[#This Row],[الوقت]],LookUpDateAndTime,0),3),"")</f>
        <v/>
      </c>
      <c r="G70" s="1"/>
      <c r="H70" s="1"/>
      <c r="I70" s="1"/>
      <c r="J70" s="1"/>
      <c r="K70" s="1"/>
      <c r="L70" s="1"/>
      <c r="M70" s="1"/>
    </row>
    <row r="71" spans="1:13" x14ac:dyDescent="0.2">
      <c r="A71" s="1"/>
      <c r="B71" s="1"/>
      <c r="C71" s="1"/>
      <c r="D71" s="1"/>
      <c r="E71" s="24" t="str">
        <f>'الفاصل الزمني'!E70</f>
        <v/>
      </c>
      <c r="F71" s="1" t="str">
        <f ca="1">IFERROR(INDEX(مجدول_الأحداث[],MATCH(DATEVALUE(DateVal)&amp;الجدول_اليومي[[#This Row],[الوقت]],LookUpDateAndTime,0),3),"")</f>
        <v/>
      </c>
      <c r="G71" s="1"/>
      <c r="H71" s="1"/>
      <c r="I71" s="1"/>
      <c r="J71" s="1"/>
      <c r="K71" s="1"/>
      <c r="L71" s="1"/>
      <c r="M71" s="1"/>
    </row>
    <row r="72" spans="1:13" x14ac:dyDescent="0.2">
      <c r="A72" s="1"/>
      <c r="B72" s="1"/>
      <c r="C72" s="1"/>
      <c r="D72" s="1"/>
      <c r="E72" s="24" t="str">
        <f>'الفاصل الزمني'!E71</f>
        <v/>
      </c>
      <c r="F72" s="1" t="str">
        <f ca="1">IFERROR(INDEX(مجدول_الأحداث[],MATCH(DATEVALUE(DateVal)&amp;الجدول_اليومي[[#This Row],[الوقت]],LookUpDateAndTime,0),3),"")</f>
        <v/>
      </c>
      <c r="G72" s="1"/>
      <c r="H72" s="1"/>
      <c r="I72" s="1"/>
      <c r="J72" s="1"/>
      <c r="K72" s="1"/>
      <c r="L72" s="1"/>
      <c r="M72" s="1"/>
    </row>
    <row r="73" spans="1:13" x14ac:dyDescent="0.2">
      <c r="A73" s="1"/>
      <c r="B73" s="1"/>
      <c r="C73" s="1"/>
      <c r="D73" s="1"/>
      <c r="E73" s="24" t="str">
        <f>'الفاصل الزمني'!E72</f>
        <v/>
      </c>
      <c r="F73" s="1" t="str">
        <f ca="1">IFERROR(INDEX(مجدول_الأحداث[],MATCH(DATEVALUE(DateVal)&amp;الجدول_اليومي[[#This Row],[الوقت]],LookUpDateAndTime,0),3),"")</f>
        <v/>
      </c>
      <c r="G73" s="1"/>
      <c r="H73" s="1"/>
      <c r="I73" s="1"/>
      <c r="J73" s="1"/>
      <c r="K73" s="1"/>
      <c r="L73" s="1"/>
      <c r="M73" s="1"/>
    </row>
    <row r="74" spans="1:13" x14ac:dyDescent="0.2">
      <c r="A74" s="1"/>
      <c r="B74" s="1"/>
      <c r="C74" s="1"/>
      <c r="D74" s="1"/>
      <c r="E74" s="24" t="str">
        <f>'الفاصل الزمني'!E73</f>
        <v/>
      </c>
      <c r="F74" s="1" t="str">
        <f ca="1">IFERROR(INDEX(مجدول_الأحداث[],MATCH(DATEVALUE(DateVal)&amp;الجدول_اليومي[[#This Row],[الوقت]],LookUpDateAndTime,0),3),"")</f>
        <v/>
      </c>
      <c r="G74" s="1"/>
      <c r="H74" s="1"/>
      <c r="I74" s="1"/>
      <c r="J74" s="1"/>
      <c r="K74" s="1"/>
      <c r="L74" s="1"/>
      <c r="M74" s="1"/>
    </row>
    <row r="75" spans="1:13" x14ac:dyDescent="0.2">
      <c r="A75" s="1"/>
      <c r="B75" s="1"/>
      <c r="C75" s="1"/>
      <c r="D75" s="1"/>
      <c r="E75" s="24" t="str">
        <f>'الفاصل الزمني'!E74</f>
        <v/>
      </c>
      <c r="F75" s="1" t="str">
        <f ca="1">IFERROR(INDEX(مجدول_الأحداث[],MATCH(DATEVALUE(DateVal)&amp;الجدول_اليومي[[#This Row],[الوقت]],LookUpDateAndTime,0),3),"")</f>
        <v/>
      </c>
      <c r="G75" s="1"/>
      <c r="H75" s="1"/>
      <c r="I75" s="1"/>
      <c r="J75" s="1"/>
      <c r="K75" s="1"/>
      <c r="L75" s="1"/>
      <c r="M75" s="1"/>
    </row>
    <row r="76" spans="1:13" x14ac:dyDescent="0.2">
      <c r="A76" s="1"/>
      <c r="B76" s="1"/>
      <c r="C76" s="1"/>
      <c r="D76" s="1"/>
      <c r="E76" s="24" t="str">
        <f>'الفاصل الزمني'!E75</f>
        <v/>
      </c>
      <c r="F76" s="1" t="str">
        <f ca="1">IFERROR(INDEX(مجدول_الأحداث[],MATCH(DATEVALUE(DateVal)&amp;الجدول_اليومي[[#This Row],[الوقت]],LookUpDateAndTime,0),3),"")</f>
        <v/>
      </c>
      <c r="G76" s="1"/>
      <c r="H76" s="1"/>
      <c r="I76" s="1"/>
      <c r="J76" s="1"/>
      <c r="K76" s="1"/>
      <c r="L76" s="1"/>
      <c r="M76" s="1"/>
    </row>
  </sheetData>
  <mergeCells count="24">
    <mergeCell ref="B26:C26"/>
    <mergeCell ref="H32:H33"/>
    <mergeCell ref="B2:C6"/>
    <mergeCell ref="M24:M26"/>
    <mergeCell ref="M27:M29"/>
    <mergeCell ref="M30:M32"/>
    <mergeCell ref="B11:C11"/>
    <mergeCell ref="B19:C19"/>
    <mergeCell ref="H27:H28"/>
    <mergeCell ref="M12:M14"/>
    <mergeCell ref="M33:M35"/>
    <mergeCell ref="M9:M11"/>
    <mergeCell ref="M15:M17"/>
    <mergeCell ref="M21:M23"/>
    <mergeCell ref="H22:H23"/>
    <mergeCell ref="H4:H5"/>
    <mergeCell ref="M18:M20"/>
    <mergeCell ref="B25:C25"/>
    <mergeCell ref="B1:C1"/>
    <mergeCell ref="B7:C9"/>
    <mergeCell ref="M3:M5"/>
    <mergeCell ref="M6:M8"/>
    <mergeCell ref="H10:H11"/>
    <mergeCell ref="H16:H17"/>
  </mergeCells>
  <conditionalFormatting sqref="E4:F76">
    <cfRule type="expression" dxfId="19" priority="1">
      <formula>$E4&gt;EndTime</formula>
    </cfRule>
    <cfRule type="expression" dxfId="18" priority="2">
      <formula>$E4=EndTime</formula>
    </cfRule>
    <cfRule type="expression" dxfId="17" priority="3">
      <formula>LOWER(TRIM($F4))=ScheduleHighlight</formula>
    </cfRule>
  </conditionalFormatting>
  <dataValidations count="23">
    <dataValidation allowBlank="1" showInputMessage="1" showErrorMessage="1" prompt="أدخل سنة في هذه الخلية" sqref="C13"/>
    <dataValidation type="list" errorStyle="warning" allowBlank="1" showInputMessage="1" showErrorMessage="1" error="حدد شهراً من الإدخالات في القائمة. حدد &quot;إلغاء الأمر&quot;، ثم ALT+سهم لأسفل للاختيار من القائمة المنسدلة" prompt="حدد شهراً من القائمة المنسدلة. اضغط على ALT+سهم لأسفل ثم على مفتاح الإدخال ENTER لتحديد شهر." sqref="C15">
      <formula1>"يناير, فبراير, مارس, أبريل, مايو, يونيو, يوليو, أغسطس, سبتمبر, أكتوبر, نوفمبر, ديسمبر"</formula1>
    </dataValidation>
    <dataValidation type="whole" errorStyle="warning" allowBlank="1" showInputMessage="1" showErrorMessage="1" error="أدخل قيمة اليوم بين 1 و31" prompt="أدخل يوماً في هذه الخلية" sqref="C17">
      <formula1>1</formula1>
      <formula2>31</formula2>
    </dataValidation>
    <dataValidation allowBlank="1" showInputMessage="1" showErrorMessage="1" prompt="يتم تحديد التاريخ تلقائياً في هذه الخلية. يتم ملء الأحداث تلقائياً في هذا العمود، استناداً إلى ورقة عمل &quot;جدولة الأحداث&quot;. التاريخ الافتراضي إلى اليوم عند عدم تحديد تاريخ" sqref="F2"/>
    <dataValidation allowBlank="1" showInputMessage="1" showErrorMessage="1" prompt="أدخل ملاحظات / قائمة مهام في هذا العمود" sqref="M2"/>
    <dataValidation allowBlank="1" showInputMessage="1" showErrorMessage="1" prompt="يتم تحديث اليوم تلقائياً بناءً على اليوم الذي تم إدخاله في الخلية C17. إذا كانت الخلية C17 فارغة، فسيتم ذلك افتراضياً إلى اليوم." sqref="B2:C6"/>
    <dataValidation allowBlank="1" showInputMessage="1" showErrorMessage="1" prompt="يوم محدد تلقائياً استناداً إلى التواريخ التي تم إدخالها في الخلايا C13 إلى C17" sqref="B7:C9"/>
    <dataValidation allowBlank="1" showInputMessage="1" showErrorMessage="1" prompt="ارتباط التنقل إلى ورقة العمل &quot;الفواصل الزمنية&quot; لتحرير الوقت" sqref="B21"/>
    <dataValidation allowBlank="1" showInputMessage="1" showErrorMessage="1" prompt="ارتباط التنقل إلى ورقة العمل &quot;مجدول الأحداث&quot; لإضافة حدث" sqref="B23"/>
    <dataValidation allowBlank="1" showInputMessage="1" showErrorMessage="1" prompt="اعرض الجدول حسب اليوم والأسبوع وإضافة الملاحظات في ورقة العمل هذه. أضف أحداث لأي تاريخ في ورقة عمل جدولة الأحداث. عدّل وقت الجدول الزمني والفواصل الزمنية في ورقة العمل الفواصل الزمنية" sqref="A1"/>
    <dataValidation allowBlank="1" showInputMessage="1" showErrorMessage="1" prompt="أدخل النشاط أو العنصر لتمييزه في الجدول" sqref="B26:C26"/>
    <dataValidation allowBlank="1" showInputMessage="1" showErrorMessage="1" prompt="جدول الأوقات محدّث تلقائياً استناداً إلى تحديدات الجدول الزمني في ورقة العمل &quot;الفواصل الزمنية&quot;. صورة ساعة في هذه الخلية" sqref="E2"/>
    <dataValidation allowBlank="1" showInputMessage="1" showErrorMessage="1" prompt="وقت محدّث تلقائياً من &quot;مجدول الأحداث&quot; في العمود I" sqref="I2"/>
    <dataValidation allowBlank="1" showInputMessage="1" showErrorMessage="1" prompt="طريقة عرض الأسبوع محدّثة تلقائياً بيوم وتاريخ من الأسبوع في العمود H ووقت الحدث وتفاصيله في الأعمدة I وJ، أدناه. صورة كاميرا وطريقة عرض عنوان هذا الأسبوع في هذه الخلية" sqref="H2"/>
    <dataValidation allowBlank="1" showInputMessage="1" showErrorMessage="1" prompt="تفاصيل أحداث محدّثة تلقائياً من &quot;مجدول الأحداث&quot; في العمود J" sqref="J2"/>
    <dataValidation allowBlank="1" showInputMessage="1" showErrorMessage="1" prompt="أدخل التاريخ، أدناه: سنة في الخلية C13، وشهراً في الخلية C15 ويوماً في الخلية C17" sqref="B11:C11"/>
    <dataValidation allowBlank="1" showInputMessage="1" showErrorMessage="1" prompt="قم بتعديل الفواصل الزمنية وأضف &quot;الحدث&quot; من خلال تحديد الخلايا أدناه." sqref="B19:C19"/>
    <dataValidation allowBlank="1" showInputMessage="1" showErrorMessage="1" prompt="أدخل النشاط أو العنصر المطلوب تمييزه في الجدول أدناه." sqref="B25"/>
    <dataValidation allowBlank="1" showInputMessage="1" showErrorMessage="1" prompt="يوجد عنوان ورقة العمل في هذه الخلية. لعرض الجدول اليومي، أدخل التاريخ في الخلايا من C13 إلى C17. انتقل إلى &quot;جدولة الأحداث&quot; في الخلية B23. انتقل لتعديل الوقت والفواصل الزمنية في الخلية B21" sqref="B1"/>
    <dataValidation allowBlank="1" showInputMessage="1" showErrorMessage="1" prompt="توجد خانات اختيار لتحديد المهام المكتملة في هذا العمود. يحتوي كل عنصر في قائمة الملاحظات/المهام في خانة اختيار في الصف الثاني. على سبيل المثال، لاحظ أنه تتضمن من M3 إلى M5 خانة اختيار في L4" sqref="L2"/>
    <dataValidation allowBlank="1" showInputMessage="1" showErrorMessage="1" prompt="عيّن السنة في الخلية مباشرة" sqref="B13"/>
    <dataValidation allowBlank="1" showInputMessage="1" showErrorMessage="1" prompt="حدد الشهر في الخلية مباشرة" sqref="B15"/>
    <dataValidation allowBlank="1" showInputMessage="1" showErrorMessage="1" prompt="عيّن اليوم في الخلية مباشرة" sqref="B17"/>
  </dataValidations>
  <hyperlinks>
    <hyperlink ref="B21" location="'الفاصل الزمني'!A1" tooltip="حدد لتحرير الفواصل الزمنية" display="Select to edit time intervals"/>
    <hyperlink ref="B23" location="'مجدول الأحداث'!A1" tooltip="حدد لإضافة حدث جديد" display="Select to add a new event"/>
    <hyperlink ref="B1:C1" r:id="rId1" display="الجدول الزمني اليومي"/>
  </hyperlinks>
  <printOptions horizontalCentered="1"/>
  <pageMargins left="0.25" right="0.25" top="0.75" bottom="0.75" header="0.3" footer="0.3"/>
  <pageSetup paperSize="9" orientation="landscape" r:id="rId2"/>
  <headerFooter differentFirst="1">
    <oddFooter>Page &amp;P of &amp;N</oddFooter>
  </headerFooter>
  <ignoredErrors>
    <ignoredError sqref="J9 I3:J3 I31 I26 I21 I15 I9 I4:I8 I10:I14 I16:I20 I22:I25 I27:I30 I32:I35" unlockedFormula="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49992370372631"/>
    <pageSetUpPr autoPageBreaks="0" fitToPage="1"/>
  </sheetPr>
  <dimension ref="A1:H15"/>
  <sheetViews>
    <sheetView showGridLines="0" rightToLeft="1" zoomScaleNormal="100" workbookViewId="0"/>
  </sheetViews>
  <sheetFormatPr defaultRowHeight="14.25" x14ac:dyDescent="0.2"/>
  <cols>
    <col min="1" max="1" width="2.625" customWidth="1"/>
    <col min="2" max="3" width="15.5" customWidth="1"/>
    <col min="4" max="4" width="2.625" customWidth="1"/>
    <col min="5" max="5" width="23.5" customWidth="1"/>
    <col min="6" max="6" width="19.875" customWidth="1"/>
    <col min="7" max="7" width="49.875" customWidth="1"/>
    <col min="8" max="8" width="21.625" hidden="1" customWidth="1"/>
    <col min="9" max="9" width="2.625" customWidth="1"/>
    <col min="10" max="10" width="8.25" customWidth="1"/>
  </cols>
  <sheetData>
    <row r="1" spans="1:8" ht="39.950000000000003" customHeight="1" x14ac:dyDescent="0.2">
      <c r="A1" s="1"/>
      <c r="B1" s="54" t="s">
        <v>16</v>
      </c>
      <c r="C1" s="54"/>
      <c r="D1" s="1"/>
      <c r="E1" s="13"/>
      <c r="F1" s="16"/>
      <c r="G1" s="1"/>
      <c r="H1" s="1"/>
    </row>
    <row r="2" spans="1:8" ht="27.95" customHeight="1" x14ac:dyDescent="0.2">
      <c r="A2" s="1"/>
      <c r="B2" s="53">
        <f ca="1">DAY(DateVal)</f>
        <v>7</v>
      </c>
      <c r="C2" s="53"/>
      <c r="D2" s="1"/>
      <c r="E2" s="23" t="s">
        <v>18</v>
      </c>
      <c r="F2" s="23" t="s">
        <v>10</v>
      </c>
      <c r="G2" s="23" t="s">
        <v>11</v>
      </c>
      <c r="H2" s="14" t="s">
        <v>29</v>
      </c>
    </row>
    <row r="3" spans="1:8" ht="15" customHeight="1" x14ac:dyDescent="0.2">
      <c r="A3" s="1"/>
      <c r="B3" s="53"/>
      <c r="C3" s="53"/>
      <c r="D3" s="1"/>
      <c r="E3" s="22">
        <f ca="1">TODAY()</f>
        <v>44992</v>
      </c>
      <c r="F3" s="24">
        <v>0.25</v>
      </c>
      <c r="G3" s="15" t="s">
        <v>19</v>
      </c>
      <c r="H3" s="1" t="str">
        <f ca="1">مجدول_الأحداث[[#This Row],[التاريخ]]&amp;"|"&amp;COUNTIF($E$3:E3,E3)</f>
        <v>44992|1</v>
      </c>
    </row>
    <row r="4" spans="1:8" ht="15" customHeight="1" x14ac:dyDescent="0.2">
      <c r="A4" s="1"/>
      <c r="B4" s="53"/>
      <c r="C4" s="53"/>
      <c r="D4" s="1"/>
      <c r="E4" s="22">
        <f t="shared" ref="E4:E13" ca="1" si="0">TODAY()</f>
        <v>44992</v>
      </c>
      <c r="F4" s="24">
        <v>0.27083333333333331</v>
      </c>
      <c r="G4" s="15" t="s">
        <v>20</v>
      </c>
      <c r="H4" s="1" t="str">
        <f ca="1">مجدول_الأحداث[[#This Row],[التاريخ]]&amp;"|"&amp;COUNTIF($E$3:E4,E4)</f>
        <v>44992|2</v>
      </c>
    </row>
    <row r="5" spans="1:8" ht="15" customHeight="1" x14ac:dyDescent="0.2">
      <c r="A5" s="1"/>
      <c r="B5" s="53"/>
      <c r="C5" s="53"/>
      <c r="D5" s="1"/>
      <c r="E5" s="22">
        <f t="shared" ca="1" si="0"/>
        <v>44992</v>
      </c>
      <c r="F5" s="24">
        <v>0.3125</v>
      </c>
      <c r="G5" s="15" t="s">
        <v>21</v>
      </c>
      <c r="H5" s="1" t="str">
        <f ca="1">مجدول_الأحداث[[#This Row],[التاريخ]]&amp;"|"&amp;COUNTIF($E$3:E5,E5)</f>
        <v>44992|3</v>
      </c>
    </row>
    <row r="6" spans="1:8" ht="15" customHeight="1" x14ac:dyDescent="0.2">
      <c r="A6" s="1"/>
      <c r="B6" s="52" t="str">
        <f ca="1">TEXT(DateVal,"dddd")</f>
        <v>الثلاثاء</v>
      </c>
      <c r="C6" s="52"/>
      <c r="D6" s="1"/>
      <c r="E6" s="22">
        <f t="shared" ca="1" si="0"/>
        <v>44992</v>
      </c>
      <c r="F6" s="24">
        <v>0.33333333333333298</v>
      </c>
      <c r="G6" s="15" t="s">
        <v>22</v>
      </c>
      <c r="H6" s="1" t="str">
        <f ca="1">مجدول_الأحداث[[#This Row],[التاريخ]]&amp;"|"&amp;COUNTIF($E$3:E6,E6)</f>
        <v>44992|4</v>
      </c>
    </row>
    <row r="7" spans="1:8" ht="15" customHeight="1" x14ac:dyDescent="0.2">
      <c r="A7" s="1"/>
      <c r="B7" s="52"/>
      <c r="C7" s="52"/>
      <c r="D7" s="1"/>
      <c r="E7" s="22">
        <f t="shared" ca="1" si="0"/>
        <v>44992</v>
      </c>
      <c r="F7" s="24">
        <v>0.41666666666666669</v>
      </c>
      <c r="G7" s="15" t="s">
        <v>9</v>
      </c>
      <c r="H7" s="1" t="str">
        <f ca="1">مجدول_الأحداث[[#This Row],[التاريخ]]&amp;"|"&amp;COUNTIF($E$3:E7,E7)</f>
        <v>44992|5</v>
      </c>
    </row>
    <row r="8" spans="1:8" ht="15.75" customHeight="1" thickBot="1" x14ac:dyDescent="0.25">
      <c r="A8" s="1"/>
      <c r="B8" s="51" t="str">
        <f ca="1">DateVal</f>
        <v>7 مارس 2023</v>
      </c>
      <c r="C8" s="51"/>
      <c r="D8" s="1"/>
      <c r="E8" s="22">
        <f t="shared" ca="1" si="0"/>
        <v>44992</v>
      </c>
      <c r="F8" s="24">
        <v>0.5</v>
      </c>
      <c r="G8" s="15" t="s">
        <v>23</v>
      </c>
      <c r="H8" s="1" t="str">
        <f ca="1">مجدول_الأحداث[[#This Row],[التاريخ]]&amp;"|"&amp;COUNTIF($E$3:E8,E8)</f>
        <v>44992|6</v>
      </c>
    </row>
    <row r="9" spans="1:8" ht="15" customHeight="1" thickTop="1" x14ac:dyDescent="0.2">
      <c r="A9" s="1"/>
      <c r="B9" s="2"/>
      <c r="C9" s="2"/>
      <c r="D9" s="1"/>
      <c r="E9" s="22">
        <f t="shared" ca="1" si="0"/>
        <v>44992</v>
      </c>
      <c r="F9" s="24">
        <v>0.54166666666666596</v>
      </c>
      <c r="G9" s="15" t="s">
        <v>24</v>
      </c>
      <c r="H9" s="1" t="str">
        <f ca="1">مجدول_الأحداث[[#This Row],[التاريخ]]&amp;"|"&amp;COUNTIF($E$3:E9,E9)</f>
        <v>44992|7</v>
      </c>
    </row>
    <row r="10" spans="1:8" ht="15" customHeight="1" x14ac:dyDescent="0.2">
      <c r="A10" s="1"/>
      <c r="B10" s="2" t="s">
        <v>6</v>
      </c>
      <c r="C10" s="2"/>
      <c r="D10" s="1"/>
      <c r="E10" s="22">
        <f t="shared" ca="1" si="0"/>
        <v>44992</v>
      </c>
      <c r="F10" s="24">
        <v>0.5625</v>
      </c>
      <c r="G10" s="15" t="s">
        <v>25</v>
      </c>
      <c r="H10" s="1" t="str">
        <f ca="1">مجدول_الأحداث[[#This Row],[التاريخ]]&amp;"|"&amp;COUNTIF($E$3:E10,E10)</f>
        <v>44992|8</v>
      </c>
    </row>
    <row r="11" spans="1:8" ht="15" customHeight="1" x14ac:dyDescent="0.2">
      <c r="A11" s="1"/>
      <c r="B11" s="2"/>
      <c r="C11" s="2"/>
      <c r="D11" s="1"/>
      <c r="E11" s="22">
        <f t="shared" ca="1" si="0"/>
        <v>44992</v>
      </c>
      <c r="F11" s="24">
        <v>0.625</v>
      </c>
      <c r="G11" s="15" t="s">
        <v>9</v>
      </c>
      <c r="H11" s="1" t="str">
        <f ca="1">مجدول_الأحداث[[#This Row],[التاريخ]]&amp;"|"&amp;COUNTIF($E$3:E11,E11)</f>
        <v>44992|9</v>
      </c>
    </row>
    <row r="12" spans="1:8" ht="15" customHeight="1" x14ac:dyDescent="0.2">
      <c r="A12" s="1"/>
      <c r="B12" s="2" t="s">
        <v>17</v>
      </c>
      <c r="C12" s="2"/>
      <c r="D12" s="1"/>
      <c r="E12" s="22">
        <f t="shared" ca="1" si="0"/>
        <v>44992</v>
      </c>
      <c r="F12" s="24">
        <v>0.70833333333333304</v>
      </c>
      <c r="G12" s="15" t="s">
        <v>26</v>
      </c>
      <c r="H12" s="1" t="str">
        <f ca="1">مجدول_الأحداث[[#This Row],[التاريخ]]&amp;"|"&amp;COUNTIF($E$3:E12,E12)</f>
        <v>44992|10</v>
      </c>
    </row>
    <row r="13" spans="1:8" ht="15" x14ac:dyDescent="0.2">
      <c r="A13" s="1"/>
      <c r="B13" s="2"/>
      <c r="C13" s="2"/>
      <c r="D13" s="1"/>
      <c r="E13" s="22">
        <f t="shared" ca="1" si="0"/>
        <v>44992</v>
      </c>
      <c r="F13" s="24">
        <v>0.75</v>
      </c>
      <c r="G13" s="15" t="s">
        <v>27</v>
      </c>
      <c r="H13" s="1" t="str">
        <f ca="1">مجدول_الأحداث[[#This Row],[التاريخ]]&amp;"|"&amp;COUNTIF($E$3:E13,E13)</f>
        <v>44992|11</v>
      </c>
    </row>
    <row r="14" spans="1:8" x14ac:dyDescent="0.2">
      <c r="A14" s="1"/>
      <c r="B14" s="1"/>
      <c r="C14" s="1"/>
      <c r="D14" s="1"/>
      <c r="E14" s="22">
        <f ca="1">TODAY()+1</f>
        <v>44993</v>
      </c>
      <c r="F14" s="24">
        <v>0.27083333333333331</v>
      </c>
      <c r="G14" s="15" t="s">
        <v>28</v>
      </c>
      <c r="H14" s="1" t="str">
        <f ca="1">مجدول_الأحداث[[#This Row],[التاريخ]]&amp;"|"&amp;COUNTIF($E$3:E15,E14)</f>
        <v>44993|2</v>
      </c>
    </row>
    <row r="15" spans="1:8" x14ac:dyDescent="0.2">
      <c r="A15" s="1"/>
      <c r="B15" s="1"/>
      <c r="C15" s="1"/>
      <c r="D15" s="1"/>
      <c r="E15" s="22">
        <f ca="1">TODAY()+1</f>
        <v>44993</v>
      </c>
      <c r="F15" s="24">
        <v>0.3125</v>
      </c>
      <c r="G15" s="15" t="s">
        <v>21</v>
      </c>
      <c r="H15" s="1" t="str">
        <f ca="1">مجدول_الأحداث[[#This Row],[التاريخ]]&amp;"|"&amp;COUNTIF($E$3:E15,E15)</f>
        <v>44993|2</v>
      </c>
    </row>
  </sheetData>
  <mergeCells count="4">
    <mergeCell ref="B8:C8"/>
    <mergeCell ref="B6:C7"/>
    <mergeCell ref="B2:C5"/>
    <mergeCell ref="B1:C1"/>
  </mergeCells>
  <dataValidations count="10">
    <dataValidation type="list" allowBlank="1" showInputMessage="1" showErrorMessage="1" error="حدد وقتاً صالحاً لمجدول الأحداث هذا. حدّد &quot;إلغاء الأمر&quot; ثم اضغط على ALT+سهم لأسفل ومفتاح الإدخال ENTER للاختيار من القائمة." sqref="F3:F15">
      <formula1>TimesList</formula1>
    </dataValidation>
    <dataValidation allowBlank="1" showInputMessage="1" showErrorMessage="1" prompt="أدخل تاريخ الحدث في هذا العمود" sqref="E2"/>
    <dataValidation allowBlank="1" showInputMessage="1" showErrorMessage="1" prompt="أدخل وقت الحدث في هذا العمود. اضغط على ALT + سهم لأسفل لفتح القائمة المنسدلة، ثم اضغط على مفتاح الإدخال ENTER لتحديد وقت" sqref="F2"/>
    <dataValidation allowBlank="1" showInputMessage="1" showErrorMessage="1" prompt="أدخل وصف الحدث في هذا العمود" sqref="G2"/>
    <dataValidation allowBlank="1" showInputMessage="1" showErrorMessage="1" prompt="أضف أحداثاً إلى الجدول &quot;المجدول&quot;. يتم تحديد الأوقات في العمود F في ورقة العمل &quot;الفواصل الزمنية&quot;. " sqref="A1"/>
    <dataValidation allowBlank="1" showInputMessage="1" showErrorMessage="1" prompt="ارتباط التنقل إلى ورقة العمل &quot;الفواصل الزمنية&quot;" sqref="B10"/>
    <dataValidation allowBlank="1" showInputMessage="1" showErrorMessage="1" prompt="ارتباط التنقل إلى ورقة العمل &quot;الجدول اليومي&quot;" sqref="B12"/>
    <dataValidation allowBlank="1" showInputMessage="1" showErrorMessage="1" prompt="أدخل تاريخ الحدث ووقته ووصفه في جدول &quot;مجدول الأحداث&quot;. توجد ارتباطات التنقل إلى الفواصل الزمنية وأوراق العمل للجدول اليومي موجودة في الخلايا B12 وB10" sqref="B1"/>
    <dataValidation allowBlank="1" showInputMessage="1" showErrorMessage="1" prompt="تاريخ محدّث تلقائياً كما هو محدد في &quot;الجدول الزمني اليومي&quot;" sqref="B2 B8"/>
    <dataValidation allowBlank="1" showInputMessage="1" showErrorMessage="1" prompt="يوم محدد تلقائياً استناداً إلى التواريخ المحددة في &quot;الجدول اليومي&quot;" sqref="B6"/>
  </dataValidations>
  <hyperlinks>
    <hyperlink ref="B10" location="'الفاصل الزمني'!A1" tooltip="حدد لتحرير الفواصل الزمنية" display="Select to edit time intervals"/>
    <hyperlink ref="B12" location="'الجدول الزمني اليومي'!A1" tooltip="حدد لعرض الجدول اليومي" display="Select to view Daily Schedule"/>
  </hyperlinks>
  <printOptions horizontalCentered="1"/>
  <pageMargins left="0.7" right="0.7" top="0.75" bottom="0.75" header="0.3" footer="0.3"/>
  <pageSetup paperSize="9"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autoPageBreaks="0" fitToPage="1"/>
  </sheetPr>
  <dimension ref="A1:E75"/>
  <sheetViews>
    <sheetView showGridLines="0" rightToLeft="1" zoomScaleNormal="100" workbookViewId="0"/>
  </sheetViews>
  <sheetFormatPr defaultRowHeight="18.75" customHeight="1" x14ac:dyDescent="0.2"/>
  <cols>
    <col min="1" max="1" width="2.625" customWidth="1"/>
    <col min="2" max="2" width="21.875" customWidth="1"/>
    <col min="3" max="3" width="16.625" customWidth="1"/>
    <col min="4" max="4" width="2.625" customWidth="1"/>
    <col min="5" max="5" width="16.375" customWidth="1"/>
  </cols>
  <sheetData>
    <row r="1" spans="1:5" ht="39.950000000000003" customHeight="1" x14ac:dyDescent="0.2">
      <c r="A1" s="1"/>
      <c r="B1" s="40" t="s">
        <v>30</v>
      </c>
      <c r="C1" s="40"/>
      <c r="D1" s="1"/>
      <c r="E1" s="1"/>
    </row>
    <row r="2" spans="1:5" ht="27.95" customHeight="1" x14ac:dyDescent="0.2">
      <c r="A2" s="1"/>
      <c r="B2" s="50" t="s">
        <v>31</v>
      </c>
      <c r="C2" s="50"/>
      <c r="D2" s="1"/>
      <c r="E2" s="23" t="s">
        <v>10</v>
      </c>
    </row>
    <row r="3" spans="1:5" ht="18.75" customHeight="1" x14ac:dyDescent="0.2">
      <c r="A3" s="1"/>
      <c r="B3" s="1"/>
      <c r="C3" s="1"/>
      <c r="D3" s="1"/>
      <c r="E3" s="24">
        <f>Start_time</f>
        <v>0.25</v>
      </c>
    </row>
    <row r="4" spans="1:5" ht="18.75" customHeight="1" x14ac:dyDescent="0.2">
      <c r="A4" s="1"/>
      <c r="B4" s="10" t="s">
        <v>32</v>
      </c>
      <c r="C4" s="25">
        <v>0.25</v>
      </c>
      <c r="D4" s="1"/>
      <c r="E4" s="26">
        <f t="shared" ref="E4:E35" si="0">IFERROR(IF($E3+Increment&gt;EndTime,"",$E3+Increment),"")</f>
        <v>0.26041666666666669</v>
      </c>
    </row>
    <row r="5" spans="1:5" ht="18.75" customHeight="1" x14ac:dyDescent="0.2">
      <c r="A5" s="1"/>
      <c r="B5" s="1"/>
      <c r="C5" s="1"/>
      <c r="D5" s="1"/>
      <c r="E5" s="26">
        <f t="shared" si="0"/>
        <v>0.27083333333333337</v>
      </c>
    </row>
    <row r="6" spans="1:5" ht="18.75" customHeight="1" x14ac:dyDescent="0.2">
      <c r="A6" s="1"/>
      <c r="B6" s="10" t="s">
        <v>33</v>
      </c>
      <c r="C6" s="25" t="s">
        <v>35</v>
      </c>
      <c r="D6" s="1"/>
      <c r="E6" s="26">
        <f t="shared" si="0"/>
        <v>0.28125000000000006</v>
      </c>
    </row>
    <row r="7" spans="1:5" ht="18.75" customHeight="1" x14ac:dyDescent="0.2">
      <c r="A7" s="1"/>
      <c r="B7" s="1"/>
      <c r="C7" s="1"/>
      <c r="D7" s="1"/>
      <c r="E7" s="26">
        <f t="shared" si="0"/>
        <v>0.29166666666666674</v>
      </c>
    </row>
    <row r="8" spans="1:5" ht="18.75" customHeight="1" x14ac:dyDescent="0.2">
      <c r="A8" s="1"/>
      <c r="B8" s="10" t="s">
        <v>34</v>
      </c>
      <c r="C8" s="25">
        <v>0.875</v>
      </c>
      <c r="D8" s="1"/>
      <c r="E8" s="26">
        <f t="shared" si="0"/>
        <v>0.30208333333333343</v>
      </c>
    </row>
    <row r="9" spans="1:5" ht="18.75" customHeight="1" x14ac:dyDescent="0.2">
      <c r="A9" s="1"/>
      <c r="B9" s="1"/>
      <c r="C9" s="1"/>
      <c r="D9" s="1"/>
      <c r="E9" s="26">
        <f t="shared" si="0"/>
        <v>0.31250000000000011</v>
      </c>
    </row>
    <row r="10" spans="1:5" ht="18.75" customHeight="1" x14ac:dyDescent="0.2">
      <c r="A10" s="1"/>
      <c r="B10" s="50" t="s">
        <v>1</v>
      </c>
      <c r="C10" s="50"/>
      <c r="D10" s="1"/>
      <c r="E10" s="26">
        <f t="shared" si="0"/>
        <v>0.3229166666666668</v>
      </c>
    </row>
    <row r="11" spans="1:5" ht="18.75" customHeight="1" x14ac:dyDescent="0.2">
      <c r="A11" s="1"/>
      <c r="B11" s="1"/>
      <c r="C11" s="1"/>
      <c r="D11" s="1"/>
      <c r="E11" s="26">
        <f t="shared" si="0"/>
        <v>0.33333333333333348</v>
      </c>
    </row>
    <row r="12" spans="1:5" ht="18.75" customHeight="1" x14ac:dyDescent="0.2">
      <c r="A12" s="1"/>
      <c r="B12" s="12" t="s">
        <v>17</v>
      </c>
      <c r="C12" s="1"/>
      <c r="D12" s="1"/>
      <c r="E12" s="26">
        <f t="shared" si="0"/>
        <v>0.34375000000000017</v>
      </c>
    </row>
    <row r="13" spans="1:5" ht="18.75" customHeight="1" x14ac:dyDescent="0.2">
      <c r="A13" s="1"/>
      <c r="B13" s="1"/>
      <c r="C13" s="1"/>
      <c r="D13" s="1"/>
      <c r="E13" s="26">
        <f t="shared" si="0"/>
        <v>0.35416666666666685</v>
      </c>
    </row>
    <row r="14" spans="1:5" ht="18.75" customHeight="1" x14ac:dyDescent="0.2">
      <c r="A14" s="1"/>
      <c r="B14" s="12" t="s">
        <v>7</v>
      </c>
      <c r="C14" s="1"/>
      <c r="D14" s="1"/>
      <c r="E14" s="26">
        <f t="shared" si="0"/>
        <v>0.36458333333333354</v>
      </c>
    </row>
    <row r="15" spans="1:5" ht="18.75" customHeight="1" x14ac:dyDescent="0.2">
      <c r="A15" s="1"/>
      <c r="B15" s="1"/>
      <c r="C15" s="1"/>
      <c r="D15" s="1"/>
      <c r="E15" s="26">
        <f t="shared" si="0"/>
        <v>0.37500000000000022</v>
      </c>
    </row>
    <row r="16" spans="1:5" ht="18.75" customHeight="1" x14ac:dyDescent="0.2">
      <c r="A16" s="1"/>
      <c r="B16" s="1"/>
      <c r="C16" s="1"/>
      <c r="D16" s="1"/>
      <c r="E16" s="26">
        <f t="shared" si="0"/>
        <v>0.38541666666666691</v>
      </c>
    </row>
    <row r="17" spans="1:5" ht="18.75" customHeight="1" x14ac:dyDescent="0.2">
      <c r="A17" s="1"/>
      <c r="B17" s="1"/>
      <c r="C17" s="1"/>
      <c r="D17" s="1"/>
      <c r="E17" s="26">
        <f t="shared" si="0"/>
        <v>0.39583333333333359</v>
      </c>
    </row>
    <row r="18" spans="1:5" ht="18.75" customHeight="1" x14ac:dyDescent="0.2">
      <c r="A18" s="1"/>
      <c r="B18" s="1"/>
      <c r="C18" s="1"/>
      <c r="D18" s="1"/>
      <c r="E18" s="26">
        <f t="shared" si="0"/>
        <v>0.40625000000000028</v>
      </c>
    </row>
    <row r="19" spans="1:5" ht="18.75" customHeight="1" x14ac:dyDescent="0.2">
      <c r="A19" s="1"/>
      <c r="B19" s="1"/>
      <c r="C19" s="1"/>
      <c r="D19" s="1"/>
      <c r="E19" s="26">
        <f t="shared" si="0"/>
        <v>0.41666666666666696</v>
      </c>
    </row>
    <row r="20" spans="1:5" ht="18.75" customHeight="1" x14ac:dyDescent="0.2">
      <c r="A20" s="1"/>
      <c r="B20" s="1"/>
      <c r="C20" s="1"/>
      <c r="D20" s="1"/>
      <c r="E20" s="26">
        <f t="shared" si="0"/>
        <v>0.42708333333333365</v>
      </c>
    </row>
    <row r="21" spans="1:5" ht="18.75" customHeight="1" x14ac:dyDescent="0.2">
      <c r="A21" s="1"/>
      <c r="B21" s="1"/>
      <c r="C21" s="1"/>
      <c r="D21" s="1"/>
      <c r="E21" s="26">
        <f t="shared" si="0"/>
        <v>0.43750000000000033</v>
      </c>
    </row>
    <row r="22" spans="1:5" ht="18.75" customHeight="1" x14ac:dyDescent="0.2">
      <c r="A22" s="1"/>
      <c r="B22" s="1"/>
      <c r="C22" s="1"/>
      <c r="D22" s="1"/>
      <c r="E22" s="26">
        <f t="shared" si="0"/>
        <v>0.44791666666666702</v>
      </c>
    </row>
    <row r="23" spans="1:5" ht="18.75" customHeight="1" x14ac:dyDescent="0.2">
      <c r="A23" s="1"/>
      <c r="B23" s="1"/>
      <c r="C23" s="1"/>
      <c r="D23" s="1"/>
      <c r="E23" s="26">
        <f t="shared" si="0"/>
        <v>0.4583333333333337</v>
      </c>
    </row>
    <row r="24" spans="1:5" ht="18.75" customHeight="1" x14ac:dyDescent="0.2">
      <c r="A24" s="1"/>
      <c r="B24" s="1"/>
      <c r="C24" s="1"/>
      <c r="D24" s="1"/>
      <c r="E24" s="26">
        <f t="shared" si="0"/>
        <v>0.46875000000000039</v>
      </c>
    </row>
    <row r="25" spans="1:5" ht="18.75" customHeight="1" x14ac:dyDescent="0.2">
      <c r="A25" s="1"/>
      <c r="B25" s="1"/>
      <c r="C25" s="1"/>
      <c r="D25" s="1"/>
      <c r="E25" s="26">
        <f t="shared" si="0"/>
        <v>0.47916666666666707</v>
      </c>
    </row>
    <row r="26" spans="1:5" ht="18.75" customHeight="1" x14ac:dyDescent="0.2">
      <c r="A26" s="1"/>
      <c r="B26" s="1"/>
      <c r="C26" s="1"/>
      <c r="D26" s="1"/>
      <c r="E26" s="26">
        <f t="shared" si="0"/>
        <v>0.48958333333333376</v>
      </c>
    </row>
    <row r="27" spans="1:5" ht="18.75" customHeight="1" x14ac:dyDescent="0.2">
      <c r="A27" s="1"/>
      <c r="B27" s="1"/>
      <c r="C27" s="1"/>
      <c r="D27" s="1"/>
      <c r="E27" s="26">
        <f t="shared" si="0"/>
        <v>0.50000000000000044</v>
      </c>
    </row>
    <row r="28" spans="1:5" ht="18.75" customHeight="1" x14ac:dyDescent="0.2">
      <c r="A28" s="1"/>
      <c r="B28" s="1"/>
      <c r="C28" s="1"/>
      <c r="D28" s="1"/>
      <c r="E28" s="26">
        <f t="shared" si="0"/>
        <v>0.51041666666666707</v>
      </c>
    </row>
    <row r="29" spans="1:5" ht="18.75" customHeight="1" x14ac:dyDescent="0.2">
      <c r="A29" s="1"/>
      <c r="B29" s="1"/>
      <c r="C29" s="1"/>
      <c r="D29" s="1"/>
      <c r="E29" s="26">
        <f t="shared" si="0"/>
        <v>0.5208333333333337</v>
      </c>
    </row>
    <row r="30" spans="1:5" ht="18.75" customHeight="1" x14ac:dyDescent="0.2">
      <c r="A30" s="1"/>
      <c r="B30" s="1"/>
      <c r="C30" s="1"/>
      <c r="D30" s="1"/>
      <c r="E30" s="26">
        <f t="shared" si="0"/>
        <v>0.53125000000000033</v>
      </c>
    </row>
    <row r="31" spans="1:5" ht="18.75" customHeight="1" x14ac:dyDescent="0.2">
      <c r="A31" s="1"/>
      <c r="B31" s="1"/>
      <c r="C31" s="1"/>
      <c r="D31" s="1"/>
      <c r="E31" s="26">
        <f t="shared" si="0"/>
        <v>0.54166666666666696</v>
      </c>
    </row>
    <row r="32" spans="1:5" ht="18.75" customHeight="1" x14ac:dyDescent="0.2">
      <c r="A32" s="1"/>
      <c r="B32" s="1"/>
      <c r="C32" s="1"/>
      <c r="D32" s="1"/>
      <c r="E32" s="26">
        <f t="shared" si="0"/>
        <v>0.55208333333333359</v>
      </c>
    </row>
    <row r="33" spans="1:5" ht="18.75" customHeight="1" x14ac:dyDescent="0.2">
      <c r="A33" s="1"/>
      <c r="B33" s="1"/>
      <c r="C33" s="1"/>
      <c r="D33" s="1"/>
      <c r="E33" s="26">
        <f t="shared" si="0"/>
        <v>0.56250000000000022</v>
      </c>
    </row>
    <row r="34" spans="1:5" ht="18.75" customHeight="1" x14ac:dyDescent="0.2">
      <c r="A34" s="1"/>
      <c r="B34" s="1"/>
      <c r="C34" s="1"/>
      <c r="D34" s="1"/>
      <c r="E34" s="26">
        <f t="shared" si="0"/>
        <v>0.57291666666666685</v>
      </c>
    </row>
    <row r="35" spans="1:5" ht="18.75" customHeight="1" x14ac:dyDescent="0.2">
      <c r="A35" s="1"/>
      <c r="B35" s="1"/>
      <c r="C35" s="1"/>
      <c r="D35" s="1"/>
      <c r="E35" s="26">
        <f t="shared" si="0"/>
        <v>0.58333333333333348</v>
      </c>
    </row>
    <row r="36" spans="1:5" ht="18.75" customHeight="1" x14ac:dyDescent="0.2">
      <c r="A36" s="1"/>
      <c r="B36" s="1"/>
      <c r="C36" s="1"/>
      <c r="D36" s="1"/>
      <c r="E36" s="26">
        <f t="shared" ref="E36:E67" si="1">IFERROR(IF($E35+Increment&gt;EndTime,"",$E35+Increment),"")</f>
        <v>0.59375000000000011</v>
      </c>
    </row>
    <row r="37" spans="1:5" ht="18.75" customHeight="1" x14ac:dyDescent="0.2">
      <c r="A37" s="1"/>
      <c r="B37" s="1"/>
      <c r="C37" s="1"/>
      <c r="D37" s="1"/>
      <c r="E37" s="26">
        <f t="shared" si="1"/>
        <v>0.60416666666666674</v>
      </c>
    </row>
    <row r="38" spans="1:5" ht="18.75" customHeight="1" x14ac:dyDescent="0.2">
      <c r="A38" s="1"/>
      <c r="B38" s="1"/>
      <c r="C38" s="1"/>
      <c r="D38" s="1"/>
      <c r="E38" s="26">
        <f t="shared" si="1"/>
        <v>0.61458333333333337</v>
      </c>
    </row>
    <row r="39" spans="1:5" ht="18.75" customHeight="1" x14ac:dyDescent="0.2">
      <c r="A39" s="1"/>
      <c r="B39" s="1"/>
      <c r="C39" s="1"/>
      <c r="D39" s="1"/>
      <c r="E39" s="26">
        <f t="shared" si="1"/>
        <v>0.625</v>
      </c>
    </row>
    <row r="40" spans="1:5" ht="18.75" customHeight="1" x14ac:dyDescent="0.2">
      <c r="A40" s="1"/>
      <c r="B40" s="1"/>
      <c r="C40" s="1"/>
      <c r="D40" s="1"/>
      <c r="E40" s="26">
        <f t="shared" si="1"/>
        <v>0.63541666666666663</v>
      </c>
    </row>
    <row r="41" spans="1:5" ht="18.75" customHeight="1" x14ac:dyDescent="0.2">
      <c r="A41" s="1"/>
      <c r="B41" s="1"/>
      <c r="C41" s="1"/>
      <c r="D41" s="1"/>
      <c r="E41" s="26">
        <f t="shared" si="1"/>
        <v>0.64583333333333326</v>
      </c>
    </row>
    <row r="42" spans="1:5" ht="18.75" customHeight="1" x14ac:dyDescent="0.2">
      <c r="A42" s="1"/>
      <c r="B42" s="1"/>
      <c r="C42" s="1"/>
      <c r="D42" s="1"/>
      <c r="E42" s="26">
        <f t="shared" si="1"/>
        <v>0.65624999999999989</v>
      </c>
    </row>
    <row r="43" spans="1:5" ht="18.75" customHeight="1" x14ac:dyDescent="0.2">
      <c r="A43" s="1"/>
      <c r="B43" s="1"/>
      <c r="C43" s="1"/>
      <c r="D43" s="1"/>
      <c r="E43" s="26">
        <f t="shared" si="1"/>
        <v>0.66666666666666652</v>
      </c>
    </row>
    <row r="44" spans="1:5" ht="18.75" customHeight="1" x14ac:dyDescent="0.2">
      <c r="A44" s="1"/>
      <c r="B44" s="1"/>
      <c r="C44" s="1"/>
      <c r="D44" s="1"/>
      <c r="E44" s="26">
        <f t="shared" si="1"/>
        <v>0.67708333333333315</v>
      </c>
    </row>
    <row r="45" spans="1:5" ht="18.75" customHeight="1" x14ac:dyDescent="0.2">
      <c r="A45" s="1"/>
      <c r="B45" s="1"/>
      <c r="C45" s="1"/>
      <c r="D45" s="1"/>
      <c r="E45" s="26">
        <f t="shared" si="1"/>
        <v>0.68749999999999978</v>
      </c>
    </row>
    <row r="46" spans="1:5" ht="18.75" customHeight="1" x14ac:dyDescent="0.2">
      <c r="A46" s="1"/>
      <c r="B46" s="1"/>
      <c r="C46" s="1"/>
      <c r="D46" s="1"/>
      <c r="E46" s="26">
        <f t="shared" si="1"/>
        <v>0.69791666666666641</v>
      </c>
    </row>
    <row r="47" spans="1:5" ht="18.75" customHeight="1" x14ac:dyDescent="0.2">
      <c r="A47" s="1"/>
      <c r="B47" s="1"/>
      <c r="C47" s="1"/>
      <c r="D47" s="1"/>
      <c r="E47" s="26">
        <f t="shared" si="1"/>
        <v>0.70833333333333304</v>
      </c>
    </row>
    <row r="48" spans="1:5" ht="18.75" customHeight="1" x14ac:dyDescent="0.2">
      <c r="A48" s="1"/>
      <c r="B48" s="1"/>
      <c r="C48" s="1"/>
      <c r="D48" s="1"/>
      <c r="E48" s="26">
        <f t="shared" si="1"/>
        <v>0.71874999999999967</v>
      </c>
    </row>
    <row r="49" spans="1:5" ht="18.75" customHeight="1" x14ac:dyDescent="0.2">
      <c r="A49" s="1"/>
      <c r="B49" s="1"/>
      <c r="C49" s="1"/>
      <c r="D49" s="1"/>
      <c r="E49" s="26">
        <f t="shared" si="1"/>
        <v>0.7291666666666663</v>
      </c>
    </row>
    <row r="50" spans="1:5" ht="18.75" customHeight="1" x14ac:dyDescent="0.2">
      <c r="A50" s="1"/>
      <c r="B50" s="1"/>
      <c r="C50" s="1"/>
      <c r="D50" s="1"/>
      <c r="E50" s="26">
        <f t="shared" si="1"/>
        <v>0.73958333333333293</v>
      </c>
    </row>
    <row r="51" spans="1:5" ht="18.75" customHeight="1" x14ac:dyDescent="0.2">
      <c r="A51" s="1"/>
      <c r="B51" s="1"/>
      <c r="C51" s="1"/>
      <c r="D51" s="1"/>
      <c r="E51" s="26">
        <f t="shared" si="1"/>
        <v>0.74999999999999956</v>
      </c>
    </row>
    <row r="52" spans="1:5" ht="18.75" customHeight="1" x14ac:dyDescent="0.2">
      <c r="A52" s="1"/>
      <c r="B52" s="1"/>
      <c r="C52" s="1"/>
      <c r="D52" s="1"/>
      <c r="E52" s="26">
        <f t="shared" si="1"/>
        <v>0.76041666666666619</v>
      </c>
    </row>
    <row r="53" spans="1:5" ht="18.75" customHeight="1" x14ac:dyDescent="0.2">
      <c r="A53" s="1"/>
      <c r="B53" s="1"/>
      <c r="C53" s="1"/>
      <c r="D53" s="1"/>
      <c r="E53" s="26">
        <f t="shared" si="1"/>
        <v>0.77083333333333282</v>
      </c>
    </row>
    <row r="54" spans="1:5" ht="18.75" customHeight="1" x14ac:dyDescent="0.2">
      <c r="A54" s="1"/>
      <c r="B54" s="1"/>
      <c r="C54" s="1"/>
      <c r="D54" s="1"/>
      <c r="E54" s="26">
        <f t="shared" si="1"/>
        <v>0.78124999999999944</v>
      </c>
    </row>
    <row r="55" spans="1:5" ht="18.75" customHeight="1" x14ac:dyDescent="0.2">
      <c r="A55" s="1"/>
      <c r="B55" s="1"/>
      <c r="C55" s="1"/>
      <c r="D55" s="1"/>
      <c r="E55" s="26">
        <f t="shared" si="1"/>
        <v>0.79166666666666607</v>
      </c>
    </row>
    <row r="56" spans="1:5" ht="18.75" customHeight="1" x14ac:dyDescent="0.2">
      <c r="A56" s="1"/>
      <c r="B56" s="1"/>
      <c r="C56" s="1"/>
      <c r="D56" s="1"/>
      <c r="E56" s="26">
        <f t="shared" si="1"/>
        <v>0.8020833333333327</v>
      </c>
    </row>
    <row r="57" spans="1:5" ht="18.75" customHeight="1" x14ac:dyDescent="0.2">
      <c r="A57" s="1"/>
      <c r="B57" s="1"/>
      <c r="C57" s="1"/>
      <c r="D57" s="1"/>
      <c r="E57" s="26">
        <f t="shared" si="1"/>
        <v>0.81249999999999933</v>
      </c>
    </row>
    <row r="58" spans="1:5" ht="18.75" customHeight="1" x14ac:dyDescent="0.2">
      <c r="A58" s="1"/>
      <c r="B58" s="1"/>
      <c r="C58" s="1"/>
      <c r="D58" s="1"/>
      <c r="E58" s="26">
        <f t="shared" si="1"/>
        <v>0.82291666666666596</v>
      </c>
    </row>
    <row r="59" spans="1:5" ht="18.75" customHeight="1" x14ac:dyDescent="0.2">
      <c r="A59" s="1"/>
      <c r="B59" s="1"/>
      <c r="C59" s="1"/>
      <c r="D59" s="1"/>
      <c r="E59" s="26">
        <f t="shared" si="1"/>
        <v>0.83333333333333259</v>
      </c>
    </row>
    <row r="60" spans="1:5" ht="18.75" customHeight="1" x14ac:dyDescent="0.2">
      <c r="A60" s="1"/>
      <c r="B60" s="1"/>
      <c r="C60" s="1"/>
      <c r="D60" s="1"/>
      <c r="E60" s="26">
        <f t="shared" si="1"/>
        <v>0.84374999999999922</v>
      </c>
    </row>
    <row r="61" spans="1:5" ht="18.75" customHeight="1" x14ac:dyDescent="0.2">
      <c r="A61" s="1"/>
      <c r="B61" s="1"/>
      <c r="C61" s="1"/>
      <c r="D61" s="1"/>
      <c r="E61" s="26">
        <f t="shared" si="1"/>
        <v>0.85416666666666585</v>
      </c>
    </row>
    <row r="62" spans="1:5" ht="18.75" customHeight="1" x14ac:dyDescent="0.2">
      <c r="A62" s="1"/>
      <c r="B62" s="1"/>
      <c r="C62" s="1"/>
      <c r="D62" s="1"/>
      <c r="E62" s="26">
        <f t="shared" si="1"/>
        <v>0.86458333333333248</v>
      </c>
    </row>
    <row r="63" spans="1:5" ht="18.75" customHeight="1" x14ac:dyDescent="0.2">
      <c r="A63" s="1"/>
      <c r="B63" s="1"/>
      <c r="C63" s="1"/>
      <c r="D63" s="1"/>
      <c r="E63" s="26">
        <f t="shared" si="1"/>
        <v>0.87499999999999911</v>
      </c>
    </row>
    <row r="64" spans="1:5" ht="18.75" customHeight="1" x14ac:dyDescent="0.2">
      <c r="A64" s="1"/>
      <c r="B64" s="1"/>
      <c r="C64" s="1"/>
      <c r="D64" s="1"/>
      <c r="E64" s="26" t="str">
        <f t="shared" si="1"/>
        <v/>
      </c>
    </row>
    <row r="65" spans="1:5" ht="18.75" customHeight="1" x14ac:dyDescent="0.2">
      <c r="A65" s="1"/>
      <c r="B65" s="1"/>
      <c r="C65" s="1"/>
      <c r="D65" s="1"/>
      <c r="E65" s="26" t="str">
        <f t="shared" si="1"/>
        <v/>
      </c>
    </row>
    <row r="66" spans="1:5" ht="18.75" customHeight="1" x14ac:dyDescent="0.2">
      <c r="A66" s="1"/>
      <c r="B66" s="1"/>
      <c r="C66" s="1"/>
      <c r="D66" s="1"/>
      <c r="E66" s="26" t="str">
        <f t="shared" si="1"/>
        <v/>
      </c>
    </row>
    <row r="67" spans="1:5" ht="18.75" customHeight="1" x14ac:dyDescent="0.2">
      <c r="A67" s="1"/>
      <c r="B67" s="1"/>
      <c r="C67" s="1"/>
      <c r="D67" s="1"/>
      <c r="E67" s="26" t="str">
        <f t="shared" si="1"/>
        <v/>
      </c>
    </row>
    <row r="68" spans="1:5" ht="18.75" customHeight="1" x14ac:dyDescent="0.2">
      <c r="A68" s="1"/>
      <c r="B68" s="1"/>
      <c r="C68" s="1"/>
      <c r="D68" s="1"/>
      <c r="E68" s="26" t="str">
        <f t="shared" ref="E68:E75" si="2">IFERROR(IF($E67+Increment&gt;EndTime,"",$E67+Increment),"")</f>
        <v/>
      </c>
    </row>
    <row r="69" spans="1:5" ht="18.75" customHeight="1" x14ac:dyDescent="0.2">
      <c r="A69" s="1"/>
      <c r="B69" s="1"/>
      <c r="C69" s="1"/>
      <c r="D69" s="1"/>
      <c r="E69" s="26" t="str">
        <f t="shared" si="2"/>
        <v/>
      </c>
    </row>
    <row r="70" spans="1:5" ht="18.75" customHeight="1" x14ac:dyDescent="0.2">
      <c r="A70" s="1"/>
      <c r="B70" s="1"/>
      <c r="C70" s="1"/>
      <c r="D70" s="1"/>
      <c r="E70" s="26" t="str">
        <f t="shared" si="2"/>
        <v/>
      </c>
    </row>
    <row r="71" spans="1:5" ht="18.75" customHeight="1" x14ac:dyDescent="0.2">
      <c r="A71" s="1"/>
      <c r="B71" s="1"/>
      <c r="C71" s="1"/>
      <c r="D71" s="1"/>
      <c r="E71" s="26" t="str">
        <f t="shared" si="2"/>
        <v/>
      </c>
    </row>
    <row r="72" spans="1:5" ht="18.75" customHeight="1" x14ac:dyDescent="0.2">
      <c r="A72" s="1"/>
      <c r="B72" s="1"/>
      <c r="C72" s="1"/>
      <c r="D72" s="1"/>
      <c r="E72" s="26" t="str">
        <f t="shared" si="2"/>
        <v/>
      </c>
    </row>
    <row r="73" spans="1:5" ht="18.75" customHeight="1" x14ac:dyDescent="0.2">
      <c r="A73" s="1"/>
      <c r="B73" s="1"/>
      <c r="C73" s="1"/>
      <c r="D73" s="1"/>
      <c r="E73" s="26" t="str">
        <f t="shared" si="2"/>
        <v/>
      </c>
    </row>
    <row r="74" spans="1:5" ht="18.75" customHeight="1" x14ac:dyDescent="0.2">
      <c r="A74" s="1"/>
      <c r="B74" s="1"/>
      <c r="C74" s="1"/>
      <c r="D74" s="1"/>
      <c r="E74" s="26" t="str">
        <f t="shared" si="2"/>
        <v/>
      </c>
    </row>
    <row r="75" spans="1:5" ht="18.75" customHeight="1" x14ac:dyDescent="0.2">
      <c r="A75" s="1"/>
      <c r="B75" s="1"/>
      <c r="C75" s="1"/>
      <c r="D75" s="1"/>
      <c r="E75" s="26" t="str">
        <f t="shared" si="2"/>
        <v/>
      </c>
    </row>
  </sheetData>
  <mergeCells count="3">
    <mergeCell ref="B2:C2"/>
    <mergeCell ref="B10:C10"/>
    <mergeCell ref="B1:C1"/>
  </mergeCells>
  <conditionalFormatting sqref="E3:E75">
    <cfRule type="expression" dxfId="4" priority="1">
      <formula>$E3&gt;EndTime</formula>
    </cfRule>
    <cfRule type="expression" dxfId="3" priority="2">
      <formula>$E3=EndTime</formula>
    </cfRule>
  </conditionalFormatting>
  <dataValidations count="14">
    <dataValidation allowBlank="1" showInputMessage="1" showErrorMessage="1" prompt="حدد الفواصل الزمنية في ورقة العمل هذه. تعمل الأوقات في العمود E على تحديث العمود E في الجدول في ورقة العمل &quot;للجدول اليومي&quot; وخيارات الوقت في العمود F في ورقة العمل &quot;مجدول الأحداث&quot;" sqref="A1"/>
    <dataValidation allowBlank="1" showInputMessage="1" showErrorMessage="1" prompt="أدخل وقت البدء في هذه الخلية" sqref="C4"/>
    <dataValidation type="list" errorStyle="warning" allowBlank="1" showInputMessage="1" showErrorMessage="1" error="حدد الفترة الزمنية من القائمة في هذه الخلية. حدد &quot;إلغاء الأمر&quot;، ثم اضغط على ALT+مفتاح السهم لأسفل، ثم اضغط على مفتاح الإدخال ENTER لإجراء التحديد" prompt="حدد فاصلاً زمنياً من القائمة. اضغط على ALT + سهم لأسفل لفتح القائمة المنسدلة، ثم اضغط على مفتاح الإدخال ENTER لتحديد فاصل زمني" sqref="C6">
      <formula1>"15 دقيقة, 30 دقيقة, 45 دقيقة, 60 دقيقة"</formula1>
    </dataValidation>
    <dataValidation errorStyle="warning" allowBlank="1" showInputMessage="1" showErrorMessage="1" prompt="أدخل وقت انتهاء للجدول في هذه الخلية" sqref="C8"/>
    <dataValidation allowBlank="1" showInputMessage="1" showErrorMessage="1" prompt="لتكوين الجدول، قم بتحديث وقت البدء، وتعيين فاصل زمني للزيادة ووقت الانتهاء. سيتم تحديث الجدول الزمني في العمود E تلقائياً" sqref="B2 C2"/>
    <dataValidation allowBlank="1" showInputMessage="1" showErrorMessage="1" prompt="قم بتحديث الجدول في ورقة العمل &quot;الجدول اليومي&quot; بتعديل الجدول الزمني في ورقة العمل هذه. أدخل وقت البدء في الخلية C4، والفاصل الزمني في C6 ووقت الانتهاء في C8" sqref="B1"/>
    <dataValidation allowBlank="1" showInputMessage="1" showErrorMessage="1" prompt="يتم تحديث الجدول الزمني تلقائياً استناداً إلى وقت البدء والفاصل الزمني ووقت الانتهاء الذي تم إدخاله في الخلايا C4 إلى C8 في ورقة العمل هذه" sqref="E2"/>
    <dataValidation allowBlank="1" showInputMessage="1" showErrorMessage="1" prompt="عيّن وقت البدء في الخلية مباشرة" sqref="B4"/>
    <dataValidation allowBlank="1" showInputMessage="1" showErrorMessage="1" prompt="عيّن الفاصل الزمني في الخلية مباشرة" sqref="B6"/>
    <dataValidation allowBlank="1" showInputMessage="1" showErrorMessage="1" prompt="عيّن وقت الانتهاء في الخلية مباشرة" sqref="B8"/>
    <dataValidation allowBlank="1" showInputMessage="1" showErrorMessage="1" prompt="اعرض &quot;الجدول اليومي&quot; وأضف &quot;الحدث&quot; من خلال تحديد الخلايا أدناه." sqref="B10:C10"/>
    <dataValidation allowBlank="1" showInputMessage="1" showErrorMessage="1" prompt="ارتباط التنقل إلى ورقة العمل &quot;مجدول الأحداث&quot; لإضافة حدث" sqref="B14"/>
    <dataValidation allowBlank="1" showInputMessage="1" showErrorMessage="1" prompt="ارتباط التنقل إلى &quot;الجدول اليومي&quot;" sqref="B12"/>
    <dataValidation allowBlank="1" showErrorMessage="1" sqref="C3"/>
  </dataValidations>
  <hyperlinks>
    <hyperlink ref="B12" location="'الجدول الزمني اليومي'!A1" tooltip="حدد لعرض الجدول اليومي" display="Select to View Daily Schedule"/>
    <hyperlink ref="B14" location="'مجدول الأحداث'!A1" tooltip="حدد لإضافة حدث جديد" display="Select to add a new event"/>
  </hyperlinks>
  <printOptions horizontalCentered="1"/>
  <pageMargins left="0.7" right="0.7" top="0.75" bottom="0.75" header="0.3" footer="0.3"/>
  <pageSetup paperSize="9" orientation="portrait" r:id="rId1"/>
  <headerFooter differentFirst="1">
    <oddFooter>Page &amp;P of &amp;N</oddFooter>
  </headerFooter>
  <ignoredErrors>
    <ignoredError sqref="E3"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3B13A-3754-45DE-8063-DBE88D20DC58}">
  <ds:schemaRefs>
    <ds:schemaRef ds:uri="http://purl.org/dc/terms/"/>
    <ds:schemaRef ds:uri="16c05727-aa75-4e4a-9b5f-8a80a1165891"/>
    <ds:schemaRef ds:uri="http://purl.org/dc/elements/1.1/"/>
    <ds:schemaRef ds:uri="http://schemas.microsoft.com/sharepoint/v3"/>
    <ds:schemaRef ds:uri="http://schemas.openxmlformats.org/package/2006/metadata/core-properties"/>
    <ds:schemaRef ds:uri="http://schemas.microsoft.com/office/2006/documentManagement/types"/>
    <ds:schemaRef ds:uri="230e9df3-be65-4c73-a93b-d1236ebd677e"/>
    <ds:schemaRef ds:uri="71af3243-3dd4-4a8d-8c0d-dd76da1f02a5"/>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B6F51A6-2A0B-4A19-ADAB-F19286E03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46A071-F2F6-44F3-8DF3-AE550BE92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TM02780252</Template>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الجدول الزمني اليومي</vt:lpstr>
      <vt:lpstr>مجدول الأحداث</vt:lpstr>
      <vt:lpstr>الفاصل الزمني</vt:lpstr>
      <vt:lpstr>ColumnTitle2</vt:lpstr>
      <vt:lpstr>ColumnTitle3</vt:lpstr>
      <vt:lpstr>DayVal</vt:lpstr>
      <vt:lpstr>EndTime</vt:lpstr>
      <vt:lpstr>MinuteText</vt:lpstr>
      <vt:lpstr>MonthName</vt:lpstr>
      <vt:lpstr>ScheduleHighlight</vt:lpstr>
      <vt:lpstr>Start_time</vt:lpstr>
      <vt:lpstr>TimesList</vt:lpstr>
      <vt:lpstr>Title1</vt:lpstr>
      <vt:lpstr>السنة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2021-12-13T07:35:21Z</dcterms:created>
  <dcterms:modified xsi:type="dcterms:W3CDTF">2023-03-07T19:26:34Z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